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fd_LMC\03_00_02_EIL\Ipcc en CRF\NIR\NIR 2019\mails tvv NIR_2019_incl referentielijst\"/>
    </mc:Choice>
  </mc:AlternateContent>
  <xr:revisionPtr revIDLastSave="0" documentId="13_ncr:1_{F163C826-EE96-4A7A-8201-F02197CED167}" xr6:coauthVersionLast="37" xr6:coauthVersionMax="37" xr10:uidLastSave="{00000000-0000-0000-0000-000000000000}"/>
  <bookViews>
    <workbookView xWindow="0" yWindow="0" windowWidth="19200" windowHeight="5955" xr2:uid="{00000000-000D-0000-FFFF-FFFF00000000}"/>
  </bookViews>
  <sheets>
    <sheet name="iron&amp;steel" sheetId="1" r:id="rId1"/>
    <sheet name="Blad2" sheetId="2" r:id="rId2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D69" i="1" l="1"/>
  <c r="F43" i="1" l="1"/>
  <c r="F37" i="1" l="1"/>
  <c r="R55" i="1" l="1"/>
  <c r="R49" i="1"/>
  <c r="R43" i="1"/>
  <c r="B57" i="1"/>
  <c r="B51" i="1"/>
  <c r="B45" i="1"/>
  <c r="B39" i="1"/>
  <c r="F78" i="1"/>
  <c r="F75" i="1"/>
  <c r="F72" i="1"/>
  <c r="F69" i="1"/>
  <c r="AD78" i="1"/>
  <c r="AD75" i="1"/>
  <c r="AD72" i="1"/>
  <c r="B29" i="1" l="1"/>
  <c r="B23" i="1"/>
  <c r="B11" i="1"/>
  <c r="B17" i="1"/>
  <c r="AH30" i="1"/>
  <c r="AH78" i="1" s="1"/>
  <c r="AC26" i="1"/>
  <c r="AC27" i="1"/>
  <c r="AC21" i="1"/>
  <c r="AC15" i="1"/>
  <c r="AC9" i="1"/>
  <c r="AH24" i="1"/>
  <c r="AH75" i="1" s="1"/>
  <c r="AC20" i="1" l="1"/>
  <c r="AH18" i="1"/>
  <c r="AH72" i="1" s="1"/>
  <c r="AC14" i="1"/>
  <c r="AC8" i="1"/>
  <c r="AH12" i="1"/>
  <c r="AH6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Miet D'heer</author>
    <author>higuet</author>
  </authors>
  <commentList>
    <comment ref="T8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Miet D'heer:</t>
        </r>
        <r>
          <rPr>
            <sz val="9"/>
            <color indexed="81"/>
            <rFont val="Tahoma"/>
            <family val="2"/>
          </rPr>
          <t xml:space="preserve">
excl CO-gas in cokesfabriek (1A1c) = 
3,99939 PJ</t>
        </r>
      </text>
    </comment>
    <comment ref="U8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Miet D'heer:</t>
        </r>
        <r>
          <rPr>
            <sz val="9"/>
            <color indexed="81"/>
            <rFont val="Tahoma"/>
            <family val="2"/>
          </rPr>
          <t xml:space="preserve">
amount used in 1A1a</t>
        </r>
      </text>
    </comment>
    <comment ref="AA8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Miet D'heer:
excl. CO-gas cokesfabriek</t>
        </r>
      </text>
    </comment>
    <comment ref="T14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Miet D'heer:</t>
        </r>
        <r>
          <rPr>
            <sz val="9"/>
            <color indexed="81"/>
            <rFont val="Tahoma"/>
            <family val="2"/>
          </rPr>
          <t xml:space="preserve">
excl. 3,99874 PJ</t>
        </r>
      </text>
    </comment>
    <comment ref="AA14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Miet D'heer:</t>
        </r>
        <r>
          <rPr>
            <sz val="9"/>
            <color indexed="81"/>
            <rFont val="Tahoma"/>
            <family val="2"/>
          </rPr>
          <t xml:space="preserve">
excl. CO-gas cokesfabriek</t>
        </r>
      </text>
    </comment>
    <comment ref="T20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Miet D'heer:</t>
        </r>
        <r>
          <rPr>
            <sz val="9"/>
            <color indexed="81"/>
            <rFont val="Tahoma"/>
            <family val="2"/>
          </rPr>
          <t xml:space="preserve">
excl. 3,668 PJ</t>
        </r>
      </text>
    </comment>
    <comment ref="AA20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Miet D'heer:</t>
        </r>
        <r>
          <rPr>
            <sz val="9"/>
            <color indexed="81"/>
            <rFont val="Tahoma"/>
            <family val="2"/>
          </rPr>
          <t xml:space="preserve">
excl. CO-gas cokesfabriek</t>
        </r>
      </text>
    </comment>
    <comment ref="T26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>Miet 
excl. 3,87134 PJ</t>
        </r>
      </text>
    </comment>
    <comment ref="AA26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>Miet D'heer:</t>
        </r>
        <r>
          <rPr>
            <sz val="9"/>
            <color indexed="81"/>
            <rFont val="Tahoma"/>
            <family val="2"/>
          </rPr>
          <t xml:space="preserve">
excl. CO-gas cokesfabriek</t>
        </r>
      </text>
    </comment>
    <comment ref="F36" authorId="1" shapeId="0" xr:uid="{00000000-0006-0000-0000-00000B000000}">
      <text>
        <r>
          <rPr>
            <b/>
            <sz val="9"/>
            <color indexed="81"/>
            <rFont val="Tahoma"/>
            <family val="2"/>
          </rPr>
          <t>higuet:</t>
        </r>
        <r>
          <rPr>
            <sz val="9"/>
            <color indexed="81"/>
            <rFont val="Tahoma"/>
            <family val="2"/>
          </rPr>
          <t xml:space="preserve">
only coke oven gas</t>
        </r>
      </text>
    </comment>
    <comment ref="F37" authorId="1" shapeId="0" xr:uid="{00000000-0006-0000-0000-00000C000000}">
      <text>
        <r>
          <rPr>
            <b/>
            <sz val="9"/>
            <color indexed="81"/>
            <rFont val="Tahoma"/>
            <family val="2"/>
          </rPr>
          <t>higuet:</t>
        </r>
        <r>
          <rPr>
            <sz val="9"/>
            <color indexed="81"/>
            <rFont val="Tahoma"/>
            <family val="2"/>
          </rPr>
          <t xml:space="preserve">
coke oven gas (boiler) + coke (foundries)</t>
        </r>
      </text>
    </comment>
    <comment ref="F55" authorId="1" shapeId="0" xr:uid="{00000000-0006-0000-0000-00000D000000}">
      <text>
        <r>
          <rPr>
            <b/>
            <sz val="9"/>
            <color indexed="81"/>
            <rFont val="Tahoma"/>
            <family val="2"/>
          </rPr>
          <t>higuet:</t>
        </r>
        <r>
          <rPr>
            <sz val="9"/>
            <color indexed="81"/>
            <rFont val="Tahoma"/>
            <family val="2"/>
          </rPr>
          <t xml:space="preserve">
coke used in foundries</t>
        </r>
      </text>
    </comment>
  </commentList>
</comments>
</file>

<file path=xl/sharedStrings.xml><?xml version="1.0" encoding="utf-8"?>
<sst xmlns="http://schemas.openxmlformats.org/spreadsheetml/2006/main" count="134" uniqueCount="84">
  <si>
    <t>Koolteer</t>
  </si>
  <si>
    <t>Kolen</t>
  </si>
  <si>
    <t>Cokes</t>
  </si>
  <si>
    <t>Totaal</t>
  </si>
  <si>
    <t>Aardolie en</t>
  </si>
  <si>
    <t>Raff.</t>
  </si>
  <si>
    <t>LPG</t>
  </si>
  <si>
    <t>Benzine</t>
  </si>
  <si>
    <t>Kerosine</t>
  </si>
  <si>
    <t>Gas-en</t>
  </si>
  <si>
    <t>Lamppetro-</t>
  </si>
  <si>
    <t>Zware</t>
  </si>
  <si>
    <t>Nafta</t>
  </si>
  <si>
    <t>Petroleum-</t>
  </si>
  <si>
    <t>Andere</t>
  </si>
  <si>
    <t>Totaal petro.</t>
  </si>
  <si>
    <t>Aard- en</t>
  </si>
  <si>
    <t>Cokes-</t>
  </si>
  <si>
    <t>Hoog-</t>
  </si>
  <si>
    <t xml:space="preserve">Andere </t>
  </si>
  <si>
    <t>Biomassa</t>
  </si>
  <si>
    <t>Elek-</t>
  </si>
  <si>
    <t>Warmte</t>
  </si>
  <si>
    <t>Nucleaire</t>
  </si>
  <si>
    <t>2013 ETS</t>
  </si>
  <si>
    <t>kolen</t>
  </si>
  <si>
    <t>interm. prod.</t>
  </si>
  <si>
    <t>gas</t>
  </si>
  <si>
    <t>dieselolie</t>
  </si>
  <si>
    <t>leum</t>
  </si>
  <si>
    <t xml:space="preserve"> stookolie</t>
  </si>
  <si>
    <t>cokes</t>
  </si>
  <si>
    <t xml:space="preserve"> petro. prod.</t>
  </si>
  <si>
    <t>producten</t>
  </si>
  <si>
    <t>mijngas</t>
  </si>
  <si>
    <t>ovengas</t>
  </si>
  <si>
    <t>brandst.</t>
  </si>
  <si>
    <t>triciteit</t>
  </si>
  <si>
    <t xml:space="preserve"> warmte</t>
  </si>
  <si>
    <t>[kton]</t>
  </si>
  <si>
    <t>solid</t>
  </si>
  <si>
    <t>liquid</t>
  </si>
  <si>
    <t>other</t>
  </si>
  <si>
    <t>proces</t>
  </si>
  <si>
    <t>totaal 2013 (ETS + niet-ETS)</t>
  </si>
  <si>
    <t>2014 ETS</t>
  </si>
  <si>
    <t>totaal 2014 (ETS + niet-ETS)</t>
  </si>
  <si>
    <t>emissions reported in 1A2a</t>
  </si>
  <si>
    <t>emissions reported in 2C1</t>
  </si>
  <si>
    <t>2015 ETS</t>
  </si>
  <si>
    <t>totaal 2015 (ETS + niet-ETS)</t>
  </si>
  <si>
    <t>2016 ETS</t>
  </si>
  <si>
    <t>totaal 2016 (ETS + niet-ETS)</t>
  </si>
  <si>
    <t>iron &amp; steel (1A2a + 2C1)</t>
  </si>
  <si>
    <t>emissions reported in 1A2a (kt CO2)</t>
  </si>
  <si>
    <t>emissions reported in 2C1 (kt CO2)</t>
  </si>
  <si>
    <t>emissions (reported as process emissions)</t>
  </si>
  <si>
    <t>IE</t>
  </si>
  <si>
    <t>Flemish region (energy balance)</t>
  </si>
  <si>
    <t>Walloon region (energy balance)</t>
  </si>
  <si>
    <t>On the national level, PJ and emissions in cat 1A2a - solid fuels</t>
  </si>
  <si>
    <t>are those from the Walloon region only.</t>
  </si>
  <si>
    <t>in this category because related emisssions are reported in cat 2C1</t>
  </si>
  <si>
    <t>CO2-emissies Flemish CRF</t>
  </si>
  <si>
    <t xml:space="preserve">emissions reported in 1A2a </t>
  </si>
  <si>
    <t>PJ solid fuels from the Flemish region are not included in the Belgian inventory</t>
  </si>
  <si>
    <t>region.</t>
  </si>
  <si>
    <t xml:space="preserve">Processemissions in cat 2C1 in the Belgian inventory are </t>
  </si>
  <si>
    <t>the sum of processemissions in the Walloon and the Flemish</t>
  </si>
  <si>
    <t>TOTAL LIQUID</t>
  </si>
  <si>
    <t>TOTAL GAS</t>
  </si>
  <si>
    <t>OTHER</t>
  </si>
  <si>
    <t>SOLID</t>
  </si>
  <si>
    <t>1A2a</t>
  </si>
  <si>
    <t>2C1</t>
  </si>
  <si>
    <t>LIQUID</t>
  </si>
  <si>
    <t>GAS</t>
  </si>
  <si>
    <t>PROCESS</t>
  </si>
  <si>
    <t xml:space="preserve">Belgium </t>
  </si>
  <si>
    <t>TJ</t>
  </si>
  <si>
    <t>solid (TJ) reported in 1A2a (Flemish CRF)</t>
  </si>
  <si>
    <t xml:space="preserve">solid (TJ) reported in 1A2a </t>
  </si>
  <si>
    <t>CO2-emissies Walloon CRF</t>
  </si>
  <si>
    <t>CO2-emissies Belgian CRF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</si>
</sst>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 * #,##0.00_ ;_ * \-#,##0.00_ ;_ * &quot;-&quot;??_ ;_ @_ "/>
    <numFmt numFmtId="164" formatCode="#,##0.0"/>
    <numFmt numFmtId="165" formatCode="#,##0.000"/>
    <numFmt numFmtId="166" formatCode="0.000"/>
    <numFmt numFmtId="167" formatCode="_-* #,##0.00\ [$€]_-;\-* #,##0.00\ [$€]_-;_-* &quot;-&quot;??\ [$€]_-;_-@_-"/>
    <numFmt numFmtId="168" formatCode="#,##0.0000000"/>
    <numFmt numFmtId="169" formatCode="_-* #,##0_-;\-* #,##0_-;_-* &quot;-&quot;_-;_-@_-"/>
    <numFmt numFmtId="170" formatCode="_-* #,##0.00_-;\-* #,##0.00_-;_-* &quot;-&quot;??_-;_-@_-"/>
    <numFmt numFmtId="171" formatCode="_-&quot;£&quot;* #,##0_-;\-&quot;£&quot;* #,##0_-;_-&quot;£&quot;* &quot;-&quot;_-;_-@_-"/>
    <numFmt numFmtId="172" formatCode="_-&quot;£&quot;* #,##0.00_-;\-&quot;£&quot;* #,##0.00_-;_-&quot;£&quot;* &quot;-&quot;??_-;_-@_-"/>
    <numFmt numFmtId="173" formatCode="_-* #,##0.00\ _E_U_R_-;\-* #,##0.00\ _E_U_R_-;_-* &quot;-&quot;??\ _E_U_R_-;_-@_-"/>
    <numFmt numFmtId="174" formatCode="#,##0.00000"/>
  </numFmts>
  <fonts count="48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14"/>
      <name val="Times New Roman"/>
      <family val="1"/>
    </font>
    <font>
      <sz val="8"/>
      <name val="Arial"/>
      <family val="2"/>
    </font>
    <font>
      <i/>
      <sz val="11"/>
      <name val="Arial"/>
      <family val="2"/>
    </font>
    <font>
      <sz val="9"/>
      <name val="Times New Roman"/>
      <family val="1"/>
    </font>
    <font>
      <sz val="10"/>
      <color indexed="8"/>
      <name val="Arial"/>
      <family val="2"/>
    </font>
    <font>
      <b/>
      <sz val="24"/>
      <name val="Arial"/>
      <family val="2"/>
    </font>
    <font>
      <u/>
      <sz val="10"/>
      <color indexed="12"/>
      <name val="Arial"/>
      <family val="2"/>
    </font>
    <font>
      <sz val="10"/>
      <color rgb="FFFF0000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rgb="FF0070C0"/>
      <name val="Times New Roman"/>
      <family val="1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u/>
      <sz val="11"/>
      <color theme="10"/>
      <name val="Calibri"/>
      <family val="2"/>
      <scheme val="minor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  <charset val="1"/>
    </font>
    <font>
      <sz val="10"/>
      <color theme="1"/>
      <name val="Tahoma"/>
      <family val="2"/>
    </font>
    <font>
      <i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i/>
      <sz val="10"/>
      <name val="Times New Roman"/>
      <family val="1"/>
    </font>
    <font>
      <i/>
      <sz val="10"/>
      <name val="Times New Roman"/>
      <family val="1"/>
    </font>
    <font>
      <b/>
      <i/>
      <sz val="10"/>
      <color theme="0" tint="-0.34998626667073579"/>
      <name val="Times New Roman"/>
      <family val="1"/>
    </font>
    <font>
      <i/>
      <sz val="10"/>
      <color rgb="FF0070C0"/>
      <name val="Times New Roman"/>
      <family val="1"/>
    </font>
    <font>
      <i/>
      <sz val="10"/>
      <color rgb="FFFF0000"/>
      <name val="Times New Roman"/>
      <family val="1"/>
    </font>
    <font>
      <i/>
      <sz val="10"/>
      <color rgb="FF00B0F0"/>
      <name val="Times New Roman"/>
      <family val="1"/>
    </font>
    <font>
      <i/>
      <sz val="10"/>
      <name val="Arial"/>
      <family val="2"/>
    </font>
    <font>
      <b/>
      <sz val="10"/>
      <color rgb="FF0070C0"/>
      <name val="Times New Roman"/>
      <family val="1"/>
    </font>
    <font>
      <b/>
      <sz val="10"/>
      <color rgb="FFFF0000"/>
      <name val="Times New Roman"/>
      <family val="1"/>
    </font>
  </fonts>
  <fills count="4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24"/>
      </patternFill>
    </fill>
    <fill>
      <patternFill patternType="solid">
        <fgColor indexed="26"/>
      </patternFill>
    </fill>
    <fill>
      <patternFill patternType="solid">
        <fgColor indexed="26"/>
        <bgColor indexed="9"/>
      </patternFill>
    </fill>
    <fill>
      <patternFill patternType="solid">
        <fgColor indexed="55"/>
      </patternFill>
    </fill>
    <fill>
      <patternFill patternType="solid">
        <fgColor indexed="41"/>
        <bgColor indexed="31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07">
    <xf numFmtId="0" fontId="0" fillId="0" borderId="0"/>
    <xf numFmtId="0" fontId="2" fillId="0" borderId="0"/>
    <xf numFmtId="0" fontId="9" fillId="0" borderId="0" applyNumberFormat="0" applyAlignment="0" applyProtection="0"/>
    <xf numFmtId="0" fontId="8" fillId="0" borderId="0" applyNumberFormat="0" applyFont="0" applyAlignment="0"/>
    <xf numFmtId="169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43" fontId="5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4" fontId="11" fillId="0" borderId="1" applyFill="0" applyBorder="0" applyProtection="0">
      <alignment horizontal="right" vertical="center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10" fillId="1" borderId="3" applyNumberFormat="0" applyProtection="0">
      <alignment horizontal="left" vertical="top"/>
    </xf>
    <xf numFmtId="0" fontId="13" fillId="0" borderId="0"/>
    <xf numFmtId="171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4" fontId="11" fillId="2" borderId="4">
      <alignment horizontal="right" vertical="center"/>
    </xf>
    <xf numFmtId="0" fontId="5" fillId="0" borderId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9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6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18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7" borderId="0" applyNumberFormat="0" applyBorder="0" applyAlignment="0" applyProtection="0"/>
    <xf numFmtId="0" fontId="4" fillId="16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19" borderId="0" applyNumberFormat="0" applyBorder="0" applyAlignment="0" applyProtection="0"/>
    <xf numFmtId="0" fontId="19" fillId="24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4" borderId="0" applyNumberFormat="0" applyBorder="0" applyAlignment="0" applyProtection="0"/>
    <xf numFmtId="0" fontId="19" fillId="28" borderId="0" applyNumberFormat="0" applyBorder="0" applyAlignment="0" applyProtection="0"/>
    <xf numFmtId="0" fontId="19" fillId="17" borderId="0" applyNumberFormat="0" applyBorder="0" applyAlignment="0" applyProtection="0"/>
    <xf numFmtId="0" fontId="19" fillId="21" borderId="0" applyNumberFormat="0" applyBorder="0" applyAlignment="0" applyProtection="0"/>
    <xf numFmtId="0" fontId="19" fillId="18" borderId="0" applyNumberFormat="0" applyBorder="0" applyAlignment="0" applyProtection="0"/>
    <xf numFmtId="0" fontId="19" fillId="22" borderId="0" applyNumberFormat="0" applyBorder="0" applyAlignment="0" applyProtection="0"/>
    <xf numFmtId="0" fontId="19" fillId="25" borderId="0" applyNumberFormat="0" applyBorder="0" applyAlignment="0" applyProtection="0"/>
    <xf numFmtId="0" fontId="19" fillId="29" borderId="0" applyNumberFormat="0" applyBorder="0" applyAlignment="0" applyProtection="0"/>
    <xf numFmtId="0" fontId="19" fillId="26" borderId="0" applyNumberFormat="0" applyBorder="0" applyAlignment="0" applyProtection="0"/>
    <xf numFmtId="0" fontId="19" fillId="30" borderId="0" applyNumberFormat="0" applyBorder="0" applyAlignment="0" applyProtection="0"/>
    <xf numFmtId="0" fontId="19" fillId="27" borderId="0" applyNumberFormat="0" applyBorder="0" applyAlignment="0" applyProtection="0"/>
    <xf numFmtId="0" fontId="19" fillId="31" borderId="0" applyNumberFormat="0" applyBorder="0" applyAlignment="0" applyProtection="0"/>
    <xf numFmtId="0" fontId="19" fillId="32" borderId="0" applyNumberFormat="0" applyBorder="0" applyAlignment="0" applyProtection="0"/>
    <xf numFmtId="0" fontId="19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35" borderId="0" applyNumberFormat="0" applyBorder="0" applyAlignment="0" applyProtection="0"/>
    <xf numFmtId="0" fontId="19" fillId="32" borderId="0" applyNumberFormat="0" applyBorder="0" applyAlignment="0" applyProtection="0"/>
    <xf numFmtId="0" fontId="19" fillId="36" borderId="0" applyNumberFormat="0" applyBorder="0" applyAlignment="0" applyProtection="0"/>
    <xf numFmtId="0" fontId="19" fillId="33" borderId="0" applyNumberFormat="0" applyBorder="0" applyAlignment="0" applyProtection="0"/>
    <xf numFmtId="0" fontId="19" fillId="37" borderId="0" applyNumberFormat="0" applyBorder="0" applyAlignment="0" applyProtection="0"/>
    <xf numFmtId="0" fontId="19" fillId="34" borderId="0" applyNumberFormat="0" applyBorder="0" applyAlignment="0" applyProtection="0"/>
    <xf numFmtId="0" fontId="19" fillId="38" borderId="0" applyNumberFormat="0" applyBorder="0" applyAlignment="0" applyProtection="0"/>
    <xf numFmtId="0" fontId="19" fillId="25" borderId="0" applyNumberFormat="0" applyBorder="0" applyAlignment="0" applyProtection="0"/>
    <xf numFmtId="0" fontId="19" fillId="29" borderId="0" applyNumberFormat="0" applyBorder="0" applyAlignment="0" applyProtection="0"/>
    <xf numFmtId="0" fontId="19" fillId="26" borderId="0" applyNumberFormat="0" applyBorder="0" applyAlignment="0" applyProtection="0"/>
    <xf numFmtId="0" fontId="19" fillId="30" borderId="0" applyNumberFormat="0" applyBorder="0" applyAlignment="0" applyProtection="0"/>
    <xf numFmtId="0" fontId="19" fillId="35" borderId="0" applyNumberFormat="0" applyBorder="0" applyAlignment="0" applyProtection="0"/>
    <xf numFmtId="0" fontId="19" fillId="39" borderId="0" applyNumberFormat="0" applyBorder="0" applyAlignment="0" applyProtection="0"/>
    <xf numFmtId="0" fontId="20" fillId="40" borderId="5" applyNumberFormat="0" applyAlignment="0" applyProtection="0"/>
    <xf numFmtId="0" fontId="20" fillId="41" borderId="5" applyNumberFormat="0" applyAlignment="0" applyProtection="0"/>
    <xf numFmtId="0" fontId="21" fillId="40" borderId="6" applyNumberFormat="0" applyAlignment="0" applyProtection="0"/>
    <xf numFmtId="0" fontId="21" fillId="41" borderId="6" applyNumberFormat="0" applyAlignment="0" applyProtection="0"/>
    <xf numFmtId="0" fontId="22" fillId="9" borderId="6" applyNumberFormat="0" applyAlignment="0" applyProtection="0"/>
    <xf numFmtId="0" fontId="22" fillId="15" borderId="6" applyNumberFormat="0" applyAlignment="0" applyProtection="0"/>
    <xf numFmtId="0" fontId="23" fillId="0" borderId="7" applyNumberFormat="0" applyFill="0" applyAlignment="0" applyProtection="0"/>
    <xf numFmtId="0" fontId="24" fillId="0" borderId="0" applyNumberFormat="0" applyFill="0" applyBorder="0" applyAlignment="0" applyProtection="0"/>
    <xf numFmtId="0" fontId="25" fillId="6" borderId="0" applyNumberFormat="0" applyBorder="0" applyAlignment="0" applyProtection="0"/>
    <xf numFmtId="0" fontId="25" fillId="12" borderId="0" applyNumberFormat="0" applyBorder="0" applyAlignment="0" applyProtection="0"/>
    <xf numFmtId="0" fontId="26" fillId="0" borderId="0" applyNumberFormat="0" applyFill="0" applyBorder="0" applyAlignment="0" applyProtection="0"/>
    <xf numFmtId="173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 applyNumberFormat="0" applyFont="0" applyBorder="0" applyAlignment="0"/>
    <xf numFmtId="0" fontId="5" fillId="42" borderId="2" applyNumberFormat="0" applyFont="0" applyAlignment="0" applyProtection="0"/>
    <xf numFmtId="0" fontId="4" fillId="42" borderId="2" applyNumberFormat="0" applyFont="0" applyAlignment="0" applyProtection="0"/>
    <xf numFmtId="0" fontId="5" fillId="43" borderId="2" applyNumberFormat="0" applyAlignment="0" applyProtection="0"/>
    <xf numFmtId="0" fontId="5" fillId="43" borderId="2" applyNumberFormat="0" applyAlignment="0" applyProtection="0"/>
    <xf numFmtId="0" fontId="4" fillId="42" borderId="2" applyNumberFormat="0" applyFont="0" applyAlignment="0" applyProtection="0"/>
    <xf numFmtId="9" fontId="5" fillId="0" borderId="0" applyFill="0" applyBorder="0" applyAlignment="0" applyProtection="0"/>
    <xf numFmtId="9" fontId="5" fillId="0" borderId="0" applyFont="0" applyFill="0" applyBorder="0" applyAlignment="0" applyProtection="0"/>
    <xf numFmtId="9" fontId="5" fillId="0" borderId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7" fillId="5" borderId="0" applyNumberFormat="0" applyBorder="0" applyAlignment="0" applyProtection="0"/>
    <xf numFmtId="0" fontId="27" fillId="11" borderId="0" applyNumberFormat="0" applyBorder="0" applyAlignment="0" applyProtection="0"/>
    <xf numFmtId="0" fontId="4" fillId="0" borderId="0"/>
    <xf numFmtId="0" fontId="4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28" fillId="0" borderId="0" applyNumberFormat="0" applyFill="0" applyBorder="0" applyAlignment="0" applyProtection="0"/>
    <xf numFmtId="0" fontId="29" fillId="0" borderId="8" applyNumberFormat="0" applyFill="0" applyAlignment="0" applyProtection="0"/>
    <xf numFmtId="0" fontId="30" fillId="0" borderId="9" applyNumberFormat="0" applyFill="0" applyAlignment="0" applyProtection="0"/>
    <xf numFmtId="0" fontId="31" fillId="0" borderId="10" applyNumberFormat="0" applyFill="0" applyAlignment="0" applyProtection="0"/>
    <xf numFmtId="0" fontId="31" fillId="0" borderId="0" applyNumberFormat="0" applyFill="0" applyBorder="0" applyAlignment="0" applyProtection="0"/>
    <xf numFmtId="0" fontId="5" fillId="3" borderId="0" applyNumberFormat="0" applyFont="0" applyBorder="0" applyAlignment="0">
      <protection locked="0"/>
    </xf>
    <xf numFmtId="0" fontId="32" fillId="0" borderId="11" applyNumberFormat="0" applyFill="0" applyAlignment="0" applyProtection="0"/>
    <xf numFmtId="0" fontId="33" fillId="0" borderId="0" applyNumberFormat="0" applyFill="0" applyBorder="0" applyAlignment="0" applyProtection="0"/>
    <xf numFmtId="0" fontId="34" fillId="44" borderId="12" applyNumberFormat="0" applyAlignment="0" applyProtection="0"/>
    <xf numFmtId="0" fontId="34" fillId="45" borderId="12" applyNumberFormat="0" applyAlignment="0" applyProtection="0"/>
    <xf numFmtId="0" fontId="3" fillId="0" borderId="0"/>
    <xf numFmtId="0" fontId="14" fillId="0" borderId="0" applyNumberFormat="0" applyFill="0" applyBorder="0" applyAlignment="0" applyProtection="0">
      <alignment vertical="top"/>
      <protection locked="0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5" fillId="0" borderId="0"/>
    <xf numFmtId="0" fontId="5" fillId="0" borderId="0"/>
    <xf numFmtId="43" fontId="5" fillId="0" borderId="0" applyFont="0" applyFill="0" applyBorder="0" applyAlignment="0" applyProtection="0"/>
    <xf numFmtId="0" fontId="3" fillId="0" borderId="0"/>
    <xf numFmtId="0" fontId="36" fillId="0" borderId="0"/>
  </cellStyleXfs>
  <cellXfs count="87">
    <xf numFmtId="0" fontId="0" fillId="0" borderId="0" xfId="0"/>
    <xf numFmtId="164" fontId="7" fillId="0" borderId="0" xfId="10" applyNumberFormat="1" applyFont="1" applyBorder="1" applyAlignment="1">
      <alignment horizontal="left"/>
    </xf>
    <xf numFmtId="0" fontId="0" fillId="0" borderId="0" xfId="0" applyBorder="1"/>
    <xf numFmtId="0" fontId="1" fillId="0" borderId="0" xfId="0" applyFon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5" fontId="18" fillId="0" borderId="0" xfId="10" applyNumberFormat="1" applyFont="1" applyFill="1" applyBorder="1" applyAlignment="1" applyProtection="1">
      <alignment horizontal="left"/>
    </xf>
    <xf numFmtId="165" fontId="15" fillId="0" borderId="0" xfId="10" applyNumberFormat="1" applyFont="1" applyFill="1" applyBorder="1" applyAlignment="1" applyProtection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166" fontId="0" fillId="0" borderId="0" xfId="0" applyNumberFormat="1" applyBorder="1"/>
    <xf numFmtId="0" fontId="0" fillId="0" borderId="0" xfId="0" applyBorder="1" applyAlignment="1">
      <alignment horizontal="left"/>
    </xf>
    <xf numFmtId="0" fontId="1" fillId="0" borderId="0" xfId="0" applyFont="1" applyBorder="1" applyAlignment="1">
      <alignment horizontal="left"/>
    </xf>
    <xf numFmtId="0" fontId="37" fillId="0" borderId="0" xfId="0" applyFont="1" applyBorder="1" applyAlignment="1"/>
    <xf numFmtId="0" fontId="0" fillId="0" borderId="0" xfId="0" applyFill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Fill="1" applyBorder="1"/>
    <xf numFmtId="0" fontId="0" fillId="0" borderId="19" xfId="0" applyBorder="1"/>
    <xf numFmtId="0" fontId="0" fillId="0" borderId="20" xfId="0" applyBorder="1"/>
    <xf numFmtId="0" fontId="37" fillId="0" borderId="0" xfId="0" applyFont="1" applyBorder="1" applyAlignment="1">
      <alignment horizontal="left"/>
    </xf>
    <xf numFmtId="164" fontId="39" fillId="0" borderId="0" xfId="1" quotePrefix="1" applyNumberFormat="1" applyFont="1" applyBorder="1" applyAlignment="1"/>
    <xf numFmtId="0" fontId="0" fillId="0" borderId="0" xfId="0" applyFont="1" applyBorder="1" applyAlignment="1">
      <alignment horizontal="center"/>
    </xf>
    <xf numFmtId="165" fontId="37" fillId="0" borderId="0" xfId="0" applyNumberFormat="1" applyFont="1" applyBorder="1" applyAlignment="1">
      <alignment horizontal="center"/>
    </xf>
    <xf numFmtId="0" fontId="37" fillId="0" borderId="0" xfId="0" applyFont="1" applyBorder="1" applyAlignment="1">
      <alignment horizontal="center"/>
    </xf>
    <xf numFmtId="0" fontId="1" fillId="0" borderId="0" xfId="0" applyFont="1" applyBorder="1" applyAlignment="1"/>
    <xf numFmtId="0" fontId="0" fillId="0" borderId="18" xfId="0" applyBorder="1"/>
    <xf numFmtId="164" fontId="39" fillId="0" borderId="0" xfId="10" applyNumberFormat="1" applyFont="1" applyBorder="1" applyAlignment="1">
      <alignment horizontal="left"/>
    </xf>
    <xf numFmtId="164" fontId="40" fillId="0" borderId="0" xfId="10" applyNumberFormat="1" applyFont="1" applyBorder="1" applyAlignment="1">
      <alignment horizontal="center"/>
    </xf>
    <xf numFmtId="164" fontId="39" fillId="0" borderId="0" xfId="10" applyNumberFormat="1" applyFont="1" applyBorder="1" applyAlignment="1">
      <alignment horizontal="center"/>
    </xf>
    <xf numFmtId="164" fontId="39" fillId="0" borderId="0" xfId="10" quotePrefix="1" applyNumberFormat="1" applyFont="1" applyBorder="1" applyAlignment="1">
      <alignment horizontal="center"/>
    </xf>
    <xf numFmtId="164" fontId="41" fillId="0" borderId="0" xfId="10" applyNumberFormat="1" applyFont="1" applyBorder="1" applyAlignment="1">
      <alignment horizontal="center"/>
    </xf>
    <xf numFmtId="164" fontId="41" fillId="0" borderId="0" xfId="10" quotePrefix="1" applyNumberFormat="1" applyFont="1" applyBorder="1" applyAlignment="1">
      <alignment horizontal="center"/>
    </xf>
    <xf numFmtId="168" fontId="39" fillId="0" borderId="0" xfId="10" applyNumberFormat="1" applyFont="1" applyBorder="1" applyAlignment="1">
      <alignment horizontal="center"/>
    </xf>
    <xf numFmtId="164" fontId="39" fillId="0" borderId="0" xfId="10" applyNumberFormat="1" applyFont="1" applyFill="1" applyBorder="1" applyAlignment="1">
      <alignment horizontal="center"/>
    </xf>
    <xf numFmtId="0" fontId="38" fillId="0" borderId="0" xfId="0" applyFont="1" applyBorder="1" applyAlignment="1">
      <alignment horizontal="center"/>
    </xf>
    <xf numFmtId="166" fontId="37" fillId="0" borderId="0" xfId="0" applyNumberFormat="1" applyFont="1" applyBorder="1"/>
    <xf numFmtId="0" fontId="37" fillId="0" borderId="0" xfId="0" applyFont="1" applyBorder="1"/>
    <xf numFmtId="164" fontId="40" fillId="0" borderId="0" xfId="10" applyNumberFormat="1" applyFont="1" applyBorder="1" applyAlignment="1">
      <alignment horizontal="left"/>
    </xf>
    <xf numFmtId="164" fontId="39" fillId="0" borderId="0" xfId="1" applyNumberFormat="1" applyFont="1" applyBorder="1" applyAlignment="1"/>
    <xf numFmtId="166" fontId="39" fillId="0" borderId="0" xfId="10" applyNumberFormat="1" applyFont="1" applyFill="1" applyBorder="1" applyAlignment="1">
      <alignment horizontal="center"/>
    </xf>
    <xf numFmtId="165" fontId="40" fillId="0" borderId="0" xfId="10" applyNumberFormat="1" applyFont="1" applyFill="1" applyBorder="1" applyAlignment="1">
      <alignment horizontal="center"/>
    </xf>
    <xf numFmtId="165" fontId="39" fillId="0" borderId="0" xfId="1" applyNumberFormat="1" applyFont="1" applyFill="1" applyBorder="1" applyAlignment="1"/>
    <xf numFmtId="165" fontId="40" fillId="0" borderId="0" xfId="10" applyNumberFormat="1" applyFont="1" applyFill="1" applyBorder="1" applyAlignment="1" applyProtection="1">
      <alignment horizontal="left"/>
    </xf>
    <xf numFmtId="165" fontId="37" fillId="0" borderId="0" xfId="0" applyNumberFormat="1" applyFont="1" applyBorder="1"/>
    <xf numFmtId="165" fontId="40" fillId="0" borderId="0" xfId="10" applyNumberFormat="1" applyFont="1" applyBorder="1" applyAlignment="1">
      <alignment horizontal="center"/>
    </xf>
    <xf numFmtId="165" fontId="39" fillId="0" borderId="0" xfId="10" applyNumberFormat="1" applyFont="1" applyFill="1" applyBorder="1" applyAlignment="1"/>
    <xf numFmtId="165" fontId="43" fillId="0" borderId="0" xfId="10" applyNumberFormat="1" applyFont="1" applyFill="1" applyBorder="1" applyAlignment="1" applyProtection="1">
      <alignment horizontal="left"/>
    </xf>
    <xf numFmtId="165" fontId="42" fillId="0" borderId="0" xfId="10" applyNumberFormat="1" applyFont="1" applyFill="1" applyBorder="1" applyAlignment="1" applyProtection="1">
      <alignment horizontal="left"/>
    </xf>
    <xf numFmtId="2" fontId="37" fillId="0" borderId="0" xfId="0" applyNumberFormat="1" applyFont="1" applyBorder="1" applyAlignment="1">
      <alignment horizontal="center"/>
    </xf>
    <xf numFmtId="164" fontId="39" fillId="0" borderId="0" xfId="27" applyNumberFormat="1" applyFont="1" applyFill="1" applyBorder="1" applyAlignment="1"/>
    <xf numFmtId="164" fontId="44" fillId="0" borderId="0" xfId="27" quotePrefix="1" applyNumberFormat="1" applyFont="1" applyFill="1" applyBorder="1" applyAlignment="1" applyProtection="1"/>
    <xf numFmtId="0" fontId="45" fillId="0" borderId="0" xfId="27" applyFont="1" applyBorder="1"/>
    <xf numFmtId="166" fontId="45" fillId="0" borderId="0" xfId="27" applyNumberFormat="1" applyFont="1" applyBorder="1"/>
    <xf numFmtId="4" fontId="39" fillId="0" borderId="0" xfId="10" applyNumberFormat="1" applyFont="1" applyFill="1" applyBorder="1" applyAlignment="1"/>
    <xf numFmtId="164" fontId="39" fillId="0" borderId="0" xfId="10" applyNumberFormat="1" applyFont="1" applyBorder="1" applyAlignment="1"/>
    <xf numFmtId="166" fontId="39" fillId="0" borderId="0" xfId="10" applyNumberFormat="1" applyFont="1" applyBorder="1" applyAlignment="1">
      <alignment horizontal="center"/>
    </xf>
    <xf numFmtId="174" fontId="40" fillId="0" borderId="0" xfId="0" applyNumberFormat="1" applyFont="1" applyBorder="1" applyAlignment="1">
      <alignment horizontal="center"/>
    </xf>
    <xf numFmtId="165" fontId="1" fillId="0" borderId="0" xfId="0" applyNumberFormat="1" applyFont="1" applyBorder="1" applyAlignment="1">
      <alignment horizontal="center"/>
    </xf>
    <xf numFmtId="0" fontId="1" fillId="0" borderId="0" xfId="0" applyFont="1" applyBorder="1"/>
    <xf numFmtId="166" fontId="1" fillId="0" borderId="0" xfId="0" applyNumberFormat="1" applyFont="1" applyBorder="1"/>
    <xf numFmtId="165" fontId="7" fillId="0" borderId="0" xfId="10" applyNumberFormat="1" applyFont="1" applyFill="1" applyBorder="1" applyAlignment="1" applyProtection="1">
      <alignment horizontal="left"/>
    </xf>
    <xf numFmtId="165" fontId="46" fillId="0" borderId="0" xfId="10" applyNumberFormat="1" applyFont="1" applyFill="1" applyBorder="1" applyAlignment="1" applyProtection="1">
      <alignment horizontal="left"/>
    </xf>
    <xf numFmtId="165" fontId="47" fillId="0" borderId="0" xfId="10" applyNumberFormat="1" applyFont="1" applyFill="1" applyBorder="1" applyAlignment="1" applyProtection="1">
      <alignment horizontal="left"/>
    </xf>
    <xf numFmtId="165" fontId="42" fillId="0" borderId="0" xfId="10" applyNumberFormat="1" applyFont="1" applyFill="1" applyBorder="1" applyAlignment="1">
      <alignment horizontal="center"/>
    </xf>
    <xf numFmtId="165" fontId="43" fillId="0" borderId="0" xfId="10" applyNumberFormat="1" applyFont="1" applyFill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3" fontId="40" fillId="0" borderId="0" xfId="10" applyNumberFormat="1" applyFont="1" applyFill="1" applyBorder="1" applyAlignment="1"/>
    <xf numFmtId="3" fontId="39" fillId="0" borderId="0" xfId="10" applyNumberFormat="1" applyFont="1" applyFill="1" applyBorder="1" applyAlignment="1"/>
    <xf numFmtId="3" fontId="40" fillId="0" borderId="0" xfId="27" applyNumberFormat="1" applyFont="1" applyFill="1" applyBorder="1" applyAlignment="1"/>
    <xf numFmtId="3" fontId="39" fillId="0" borderId="0" xfId="27" applyNumberFormat="1" applyFont="1" applyFill="1" applyBorder="1" applyAlignment="1"/>
    <xf numFmtId="3" fontId="37" fillId="0" borderId="0" xfId="0" applyNumberFormat="1" applyFont="1" applyBorder="1" applyAlignment="1"/>
    <xf numFmtId="3" fontId="40" fillId="0" borderId="0" xfId="10" applyNumberFormat="1" applyFont="1" applyBorder="1" applyAlignment="1"/>
    <xf numFmtId="3" fontId="39" fillId="0" borderId="0" xfId="10" applyNumberFormat="1" applyFont="1" applyBorder="1" applyAlignment="1"/>
    <xf numFmtId="3" fontId="39" fillId="46" borderId="0" xfId="10" applyNumberFormat="1" applyFont="1" applyFill="1" applyBorder="1" applyAlignment="1"/>
    <xf numFmtId="3" fontId="40" fillId="0" borderId="0" xfId="0" applyNumberFormat="1" applyFont="1" applyBorder="1" applyAlignment="1"/>
    <xf numFmtId="3" fontId="39" fillId="0" borderId="0" xfId="0" applyNumberFormat="1" applyFont="1" applyBorder="1" applyAlignment="1"/>
    <xf numFmtId="0" fontId="0" fillId="0" borderId="0" xfId="0" applyFill="1" applyBorder="1" applyAlignment="1">
      <alignment horizontal="left"/>
    </xf>
    <xf numFmtId="165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Fill="1" applyBorder="1" applyAlignment="1">
      <alignment horizontal="center"/>
    </xf>
    <xf numFmtId="166" fontId="0" fillId="0" borderId="0" xfId="0" applyNumberFormat="1" applyFill="1" applyBorder="1"/>
    <xf numFmtId="1" fontId="1" fillId="0" borderId="0" xfId="0" applyNumberFormat="1" applyFont="1" applyBorder="1"/>
    <xf numFmtId="164" fontId="40" fillId="0" borderId="0" xfId="10" quotePrefix="1" applyNumberFormat="1" applyFont="1" applyBorder="1" applyAlignment="1">
      <alignment horizontal="center"/>
    </xf>
  </cellXfs>
  <cellStyles count="207">
    <cellStyle name="20% - Accent1 2" xfId="28" xr:uid="{00000000-0005-0000-0000-000000000000}"/>
    <cellStyle name="20% - Accent1 2 2" xfId="29" xr:uid="{00000000-0005-0000-0000-000001000000}"/>
    <cellStyle name="20% - Accent2 2" xfId="30" xr:uid="{00000000-0005-0000-0000-000002000000}"/>
    <cellStyle name="20% - Accent2 2 2" xfId="31" xr:uid="{00000000-0005-0000-0000-000003000000}"/>
    <cellStyle name="20% - Accent3 2" xfId="32" xr:uid="{00000000-0005-0000-0000-000004000000}"/>
    <cellStyle name="20% - Accent3 2 2" xfId="33" xr:uid="{00000000-0005-0000-0000-000005000000}"/>
    <cellStyle name="20% - Accent4 2" xfId="34" xr:uid="{00000000-0005-0000-0000-000006000000}"/>
    <cellStyle name="20% - Accent4 2 2" xfId="35" xr:uid="{00000000-0005-0000-0000-000007000000}"/>
    <cellStyle name="20% - Accent5 2" xfId="36" xr:uid="{00000000-0005-0000-0000-000008000000}"/>
    <cellStyle name="20% - Accent5 2 2" xfId="37" xr:uid="{00000000-0005-0000-0000-000009000000}"/>
    <cellStyle name="20% - Accent6 2" xfId="38" xr:uid="{00000000-0005-0000-0000-00000A000000}"/>
    <cellStyle name="20% - Accent6 2 2" xfId="39" xr:uid="{00000000-0005-0000-0000-00000B000000}"/>
    <cellStyle name="20% - Akzent1" xfId="40" xr:uid="{00000000-0005-0000-0000-00000C000000}"/>
    <cellStyle name="20% - Akzent1 2" xfId="41" xr:uid="{00000000-0005-0000-0000-00000D000000}"/>
    <cellStyle name="20% - Akzent1 2 2" xfId="42" xr:uid="{00000000-0005-0000-0000-00000E000000}"/>
    <cellStyle name="20% - Akzent1 3" xfId="43" xr:uid="{00000000-0005-0000-0000-00000F000000}"/>
    <cellStyle name="20% - Akzent2" xfId="44" xr:uid="{00000000-0005-0000-0000-000010000000}"/>
    <cellStyle name="20% - Akzent2 2" xfId="45" xr:uid="{00000000-0005-0000-0000-000011000000}"/>
    <cellStyle name="20% - Akzent2 2 2" xfId="46" xr:uid="{00000000-0005-0000-0000-000012000000}"/>
    <cellStyle name="20% - Akzent2 3" xfId="47" xr:uid="{00000000-0005-0000-0000-000013000000}"/>
    <cellStyle name="20% - Akzent3" xfId="48" xr:uid="{00000000-0005-0000-0000-000014000000}"/>
    <cellStyle name="20% - Akzent3 2" xfId="49" xr:uid="{00000000-0005-0000-0000-000015000000}"/>
    <cellStyle name="20% - Akzent3 2 2" xfId="50" xr:uid="{00000000-0005-0000-0000-000016000000}"/>
    <cellStyle name="20% - Akzent3 3" xfId="51" xr:uid="{00000000-0005-0000-0000-000017000000}"/>
    <cellStyle name="20% - Akzent4" xfId="52" xr:uid="{00000000-0005-0000-0000-000018000000}"/>
    <cellStyle name="20% - Akzent4 2" xfId="53" xr:uid="{00000000-0005-0000-0000-000019000000}"/>
    <cellStyle name="20% - Akzent4 2 2" xfId="54" xr:uid="{00000000-0005-0000-0000-00001A000000}"/>
    <cellStyle name="20% - Akzent4 3" xfId="55" xr:uid="{00000000-0005-0000-0000-00001B000000}"/>
    <cellStyle name="20% - Akzent5" xfId="56" xr:uid="{00000000-0005-0000-0000-00001C000000}"/>
    <cellStyle name="20% - Akzent5 2" xfId="57" xr:uid="{00000000-0005-0000-0000-00001D000000}"/>
    <cellStyle name="20% - Akzent5 2 2" xfId="58" xr:uid="{00000000-0005-0000-0000-00001E000000}"/>
    <cellStyle name="20% - Akzent5 3" xfId="59" xr:uid="{00000000-0005-0000-0000-00001F000000}"/>
    <cellStyle name="20% - Akzent6" xfId="60" xr:uid="{00000000-0005-0000-0000-000020000000}"/>
    <cellStyle name="20% - Akzent6 2" xfId="61" xr:uid="{00000000-0005-0000-0000-000021000000}"/>
    <cellStyle name="20% - Akzent6 2 2" xfId="62" xr:uid="{00000000-0005-0000-0000-000022000000}"/>
    <cellStyle name="20% - Akzent6 3" xfId="63" xr:uid="{00000000-0005-0000-0000-000023000000}"/>
    <cellStyle name="40% - Accent1 2" xfId="64" xr:uid="{00000000-0005-0000-0000-000024000000}"/>
    <cellStyle name="40% - Accent1 2 2" xfId="65" xr:uid="{00000000-0005-0000-0000-000025000000}"/>
    <cellStyle name="40% - Accent2 2" xfId="66" xr:uid="{00000000-0005-0000-0000-000026000000}"/>
    <cellStyle name="40% - Accent2 2 2" xfId="67" xr:uid="{00000000-0005-0000-0000-000027000000}"/>
    <cellStyle name="40% - Accent3 2" xfId="68" xr:uid="{00000000-0005-0000-0000-000028000000}"/>
    <cellStyle name="40% - Accent3 2 2" xfId="69" xr:uid="{00000000-0005-0000-0000-000029000000}"/>
    <cellStyle name="40% - Accent4 2" xfId="70" xr:uid="{00000000-0005-0000-0000-00002A000000}"/>
    <cellStyle name="40% - Accent4 2 2" xfId="71" xr:uid="{00000000-0005-0000-0000-00002B000000}"/>
    <cellStyle name="40% - Accent5 2" xfId="72" xr:uid="{00000000-0005-0000-0000-00002C000000}"/>
    <cellStyle name="40% - Accent5 2 2" xfId="73" xr:uid="{00000000-0005-0000-0000-00002D000000}"/>
    <cellStyle name="40% - Accent6 2" xfId="74" xr:uid="{00000000-0005-0000-0000-00002E000000}"/>
    <cellStyle name="40% - Accent6 2 2" xfId="75" xr:uid="{00000000-0005-0000-0000-00002F000000}"/>
    <cellStyle name="40% - Akzent1" xfId="76" xr:uid="{00000000-0005-0000-0000-000030000000}"/>
    <cellStyle name="40% - Akzent1 2" xfId="77" xr:uid="{00000000-0005-0000-0000-000031000000}"/>
    <cellStyle name="40% - Akzent1 2 2" xfId="78" xr:uid="{00000000-0005-0000-0000-000032000000}"/>
    <cellStyle name="40% - Akzent1 3" xfId="79" xr:uid="{00000000-0005-0000-0000-000033000000}"/>
    <cellStyle name="40% - Akzent2" xfId="80" xr:uid="{00000000-0005-0000-0000-000034000000}"/>
    <cellStyle name="40% - Akzent2 2" xfId="81" xr:uid="{00000000-0005-0000-0000-000035000000}"/>
    <cellStyle name="40% - Akzent2 2 2" xfId="82" xr:uid="{00000000-0005-0000-0000-000036000000}"/>
    <cellStyle name="40% - Akzent2 3" xfId="83" xr:uid="{00000000-0005-0000-0000-000037000000}"/>
    <cellStyle name="40% - Akzent3" xfId="84" xr:uid="{00000000-0005-0000-0000-000038000000}"/>
    <cellStyle name="40% - Akzent3 2" xfId="85" xr:uid="{00000000-0005-0000-0000-000039000000}"/>
    <cellStyle name="40% - Akzent3 2 2" xfId="86" xr:uid="{00000000-0005-0000-0000-00003A000000}"/>
    <cellStyle name="40% - Akzent3 3" xfId="87" xr:uid="{00000000-0005-0000-0000-00003B000000}"/>
    <cellStyle name="40% - Akzent4" xfId="88" xr:uid="{00000000-0005-0000-0000-00003C000000}"/>
    <cellStyle name="40% - Akzent4 2" xfId="89" xr:uid="{00000000-0005-0000-0000-00003D000000}"/>
    <cellStyle name="40% - Akzent4 2 2" xfId="90" xr:uid="{00000000-0005-0000-0000-00003E000000}"/>
    <cellStyle name="40% - Akzent4 3" xfId="91" xr:uid="{00000000-0005-0000-0000-00003F000000}"/>
    <cellStyle name="40% - Akzent5" xfId="92" xr:uid="{00000000-0005-0000-0000-000040000000}"/>
    <cellStyle name="40% - Akzent5 2" xfId="93" xr:uid="{00000000-0005-0000-0000-000041000000}"/>
    <cellStyle name="40% - Akzent5 2 2" xfId="94" xr:uid="{00000000-0005-0000-0000-000042000000}"/>
    <cellStyle name="40% - Akzent5 3" xfId="95" xr:uid="{00000000-0005-0000-0000-000043000000}"/>
    <cellStyle name="40% - Akzent6" xfId="96" xr:uid="{00000000-0005-0000-0000-000044000000}"/>
    <cellStyle name="40% - Akzent6 2" xfId="97" xr:uid="{00000000-0005-0000-0000-000045000000}"/>
    <cellStyle name="40% - Akzent6 2 2" xfId="98" xr:uid="{00000000-0005-0000-0000-000046000000}"/>
    <cellStyle name="40% - Akzent6 3" xfId="99" xr:uid="{00000000-0005-0000-0000-000047000000}"/>
    <cellStyle name="60% - Accent1 2" xfId="100" xr:uid="{00000000-0005-0000-0000-000048000000}"/>
    <cellStyle name="60% - Accent2 2" xfId="101" xr:uid="{00000000-0005-0000-0000-000049000000}"/>
    <cellStyle name="60% - Accent3 2" xfId="102" xr:uid="{00000000-0005-0000-0000-00004A000000}"/>
    <cellStyle name="60% - Accent4 2" xfId="103" xr:uid="{00000000-0005-0000-0000-00004B000000}"/>
    <cellStyle name="60% - Accent5 2" xfId="104" xr:uid="{00000000-0005-0000-0000-00004C000000}"/>
    <cellStyle name="60% - Accent6 2" xfId="105" xr:uid="{00000000-0005-0000-0000-00004D000000}"/>
    <cellStyle name="60% - Akzent1" xfId="106" xr:uid="{00000000-0005-0000-0000-00004E000000}"/>
    <cellStyle name="60% - Akzent1 2" xfId="107" xr:uid="{00000000-0005-0000-0000-00004F000000}"/>
    <cellStyle name="60% - Akzent2" xfId="108" xr:uid="{00000000-0005-0000-0000-000050000000}"/>
    <cellStyle name="60% - Akzent2 2" xfId="109" xr:uid="{00000000-0005-0000-0000-000051000000}"/>
    <cellStyle name="60% - Akzent3" xfId="110" xr:uid="{00000000-0005-0000-0000-000052000000}"/>
    <cellStyle name="60% - Akzent3 2" xfId="111" xr:uid="{00000000-0005-0000-0000-000053000000}"/>
    <cellStyle name="60% - Akzent4" xfId="112" xr:uid="{00000000-0005-0000-0000-000054000000}"/>
    <cellStyle name="60% - Akzent4 2" xfId="113" xr:uid="{00000000-0005-0000-0000-000055000000}"/>
    <cellStyle name="60% - Akzent5" xfId="114" xr:uid="{00000000-0005-0000-0000-000056000000}"/>
    <cellStyle name="60% - Akzent5 2" xfId="115" xr:uid="{00000000-0005-0000-0000-000057000000}"/>
    <cellStyle name="60% - Akzent6" xfId="116" xr:uid="{00000000-0005-0000-0000-000058000000}"/>
    <cellStyle name="60% - Akzent6 2" xfId="117" xr:uid="{00000000-0005-0000-0000-000059000000}"/>
    <cellStyle name="Accent1 2" xfId="118" xr:uid="{00000000-0005-0000-0000-00005A000000}"/>
    <cellStyle name="Accent2 2" xfId="119" xr:uid="{00000000-0005-0000-0000-00005B000000}"/>
    <cellStyle name="Accent3 2" xfId="120" xr:uid="{00000000-0005-0000-0000-00005C000000}"/>
    <cellStyle name="Accent4 2" xfId="121" xr:uid="{00000000-0005-0000-0000-00005D000000}"/>
    <cellStyle name="Accent5 2" xfId="122" xr:uid="{00000000-0005-0000-0000-00005E000000}"/>
    <cellStyle name="Accent6 2" xfId="123" xr:uid="{00000000-0005-0000-0000-00005F000000}"/>
    <cellStyle name="AggCels_T(2)" xfId="26" xr:uid="{00000000-0005-0000-0000-000060000000}"/>
    <cellStyle name="Akzent1" xfId="124" xr:uid="{00000000-0005-0000-0000-000061000000}"/>
    <cellStyle name="Akzent1 2" xfId="125" xr:uid="{00000000-0005-0000-0000-000062000000}"/>
    <cellStyle name="Akzent2" xfId="126" xr:uid="{00000000-0005-0000-0000-000063000000}"/>
    <cellStyle name="Akzent2 2" xfId="127" xr:uid="{00000000-0005-0000-0000-000064000000}"/>
    <cellStyle name="Akzent3" xfId="128" xr:uid="{00000000-0005-0000-0000-000065000000}"/>
    <cellStyle name="Akzent3 2" xfId="129" xr:uid="{00000000-0005-0000-0000-000066000000}"/>
    <cellStyle name="Akzent4" xfId="130" xr:uid="{00000000-0005-0000-0000-000067000000}"/>
    <cellStyle name="Akzent4 2" xfId="131" xr:uid="{00000000-0005-0000-0000-000068000000}"/>
    <cellStyle name="Akzent5" xfId="132" xr:uid="{00000000-0005-0000-0000-000069000000}"/>
    <cellStyle name="Akzent5 2" xfId="133" xr:uid="{00000000-0005-0000-0000-00006A000000}"/>
    <cellStyle name="Akzent6" xfId="134" xr:uid="{00000000-0005-0000-0000-00006B000000}"/>
    <cellStyle name="Akzent6 2" xfId="135" xr:uid="{00000000-0005-0000-0000-00006C000000}"/>
    <cellStyle name="Ausgabe" xfId="136" xr:uid="{00000000-0005-0000-0000-00006D000000}"/>
    <cellStyle name="Ausgabe 2" xfId="137" xr:uid="{00000000-0005-0000-0000-00006E000000}"/>
    <cellStyle name="Berechnung" xfId="138" xr:uid="{00000000-0005-0000-0000-00006F000000}"/>
    <cellStyle name="Berechnung 2" xfId="139" xr:uid="{00000000-0005-0000-0000-000070000000}"/>
    <cellStyle name="Bron" xfId="2" xr:uid="{00000000-0005-0000-0000-000071000000}"/>
    <cellStyle name="Currency 0,0" xfId="3" xr:uid="{00000000-0005-0000-0000-000072000000}"/>
    <cellStyle name="Dezimal [0]_Input" xfId="4" xr:uid="{00000000-0005-0000-0000-000073000000}"/>
    <cellStyle name="Dezimal_Input" xfId="5" xr:uid="{00000000-0005-0000-0000-000074000000}"/>
    <cellStyle name="Eingabe" xfId="140" xr:uid="{00000000-0005-0000-0000-000075000000}"/>
    <cellStyle name="Eingabe 2" xfId="141" xr:uid="{00000000-0005-0000-0000-000076000000}"/>
    <cellStyle name="Ergebnis" xfId="142" xr:uid="{00000000-0005-0000-0000-000077000000}"/>
    <cellStyle name="Erklärender Text" xfId="143" xr:uid="{00000000-0005-0000-0000-000078000000}"/>
    <cellStyle name="Euro" xfId="6" xr:uid="{00000000-0005-0000-0000-000079000000}"/>
    <cellStyle name="Gut" xfId="144" xr:uid="{00000000-0005-0000-0000-00007A000000}"/>
    <cellStyle name="Gut 2" xfId="145" xr:uid="{00000000-0005-0000-0000-00007B000000}"/>
    <cellStyle name="Hyperlink 2" xfId="7" xr:uid="{00000000-0005-0000-0000-00007C000000}"/>
    <cellStyle name="Hyperlink 2 2" xfId="197" xr:uid="{00000000-0005-0000-0000-00007D000000}"/>
    <cellStyle name="Hyperlink 3" xfId="146" xr:uid="{00000000-0005-0000-0000-00007E000000}"/>
    <cellStyle name="Komma 2" xfId="8" xr:uid="{00000000-0005-0000-0000-00007F000000}"/>
    <cellStyle name="Komma 2 2" xfId="147" xr:uid="{00000000-0005-0000-0000-000080000000}"/>
    <cellStyle name="Komma 2 2 2" xfId="148" xr:uid="{00000000-0005-0000-0000-000081000000}"/>
    <cellStyle name="Komma 2 3" xfId="149" xr:uid="{00000000-0005-0000-0000-000082000000}"/>
    <cellStyle name="Komma 2 3 2" xfId="150" xr:uid="{00000000-0005-0000-0000-000083000000}"/>
    <cellStyle name="Komma 2 4" xfId="151" xr:uid="{00000000-0005-0000-0000-000084000000}"/>
    <cellStyle name="Komma 2 4 2" xfId="152" xr:uid="{00000000-0005-0000-0000-000085000000}"/>
    <cellStyle name="Komma 2 5" xfId="153" xr:uid="{00000000-0005-0000-0000-000086000000}"/>
    <cellStyle name="Komma 2 5 2" xfId="154" xr:uid="{00000000-0005-0000-0000-000087000000}"/>
    <cellStyle name="Komma 2 5 3" xfId="155" xr:uid="{00000000-0005-0000-0000-000088000000}"/>
    <cellStyle name="Komma 2 6" xfId="156" xr:uid="{00000000-0005-0000-0000-000089000000}"/>
    <cellStyle name="Komma 3" xfId="157" xr:uid="{00000000-0005-0000-0000-00008A000000}"/>
    <cellStyle name="Komma 4" xfId="204" xr:uid="{00000000-0005-0000-0000-00008B000000}"/>
    <cellStyle name="lock" xfId="158" xr:uid="{00000000-0005-0000-0000-00008C000000}"/>
    <cellStyle name="Normal 2" xfId="9" xr:uid="{00000000-0005-0000-0000-00008E000000}"/>
    <cellStyle name="Normal 2 2" xfId="10" xr:uid="{00000000-0005-0000-0000-00008F000000}"/>
    <cellStyle name="Normal 3" xfId="11" xr:uid="{00000000-0005-0000-0000-000090000000}"/>
    <cellStyle name="Normal 3 2" xfId="12" xr:uid="{00000000-0005-0000-0000-000091000000}"/>
    <cellStyle name="Normal 4" xfId="13" xr:uid="{00000000-0005-0000-0000-000092000000}"/>
    <cellStyle name="Normal 5" xfId="14" xr:uid="{00000000-0005-0000-0000-000093000000}"/>
    <cellStyle name="Normal 7" xfId="205" xr:uid="{00000000-0005-0000-0000-000094000000}"/>
    <cellStyle name="Normal GHG Numbers (0.00)" xfId="15" xr:uid="{00000000-0005-0000-0000-000095000000}"/>
    <cellStyle name="Note 2" xfId="159" xr:uid="{00000000-0005-0000-0000-000096000000}"/>
    <cellStyle name="Notiz" xfId="160" xr:uid="{00000000-0005-0000-0000-000097000000}"/>
    <cellStyle name="Notiz 2" xfId="161" xr:uid="{00000000-0005-0000-0000-000098000000}"/>
    <cellStyle name="Notiz 2 2" xfId="162" xr:uid="{00000000-0005-0000-0000-000099000000}"/>
    <cellStyle name="Notiz 3" xfId="163" xr:uid="{00000000-0005-0000-0000-00009A000000}"/>
    <cellStyle name="Percent 2" xfId="17" xr:uid="{00000000-0005-0000-0000-00009B000000}"/>
    <cellStyle name="Procent 2" xfId="18" xr:uid="{00000000-0005-0000-0000-00009C000000}"/>
    <cellStyle name="Procent 2 2" xfId="164" xr:uid="{00000000-0005-0000-0000-00009D000000}"/>
    <cellStyle name="Procent 2 3" xfId="165" xr:uid="{00000000-0005-0000-0000-00009E000000}"/>
    <cellStyle name="Procent 2 4" xfId="166" xr:uid="{00000000-0005-0000-0000-00009F000000}"/>
    <cellStyle name="Procent 3" xfId="167" xr:uid="{00000000-0005-0000-0000-0000A0000000}"/>
    <cellStyle name="Procent 3 2" xfId="168" xr:uid="{00000000-0005-0000-0000-0000A1000000}"/>
    <cellStyle name="Procent 4" xfId="169" xr:uid="{00000000-0005-0000-0000-0000A2000000}"/>
    <cellStyle name="Procent 5" xfId="198" xr:uid="{00000000-0005-0000-0000-0000A3000000}"/>
    <cellStyle name="Procent 5 2" xfId="199" xr:uid="{00000000-0005-0000-0000-0000A4000000}"/>
    <cellStyle name="Procent 6" xfId="200" xr:uid="{00000000-0005-0000-0000-0000A5000000}"/>
    <cellStyle name="Procent 7" xfId="201" xr:uid="{00000000-0005-0000-0000-0000A6000000}"/>
    <cellStyle name="Procent 8" xfId="16" xr:uid="{00000000-0005-0000-0000-0000A7000000}"/>
    <cellStyle name="Schlecht" xfId="170" xr:uid="{00000000-0005-0000-0000-0000A8000000}"/>
    <cellStyle name="Schlecht 2" xfId="171" xr:uid="{00000000-0005-0000-0000-0000A9000000}"/>
    <cellStyle name="Standaard" xfId="0" builtinId="0"/>
    <cellStyle name="Standaard 10" xfId="206" xr:uid="{00000000-0005-0000-0000-0000AA000000}"/>
    <cellStyle name="Standaard 11" xfId="1" xr:uid="{00000000-0005-0000-0000-0000AB000000}"/>
    <cellStyle name="Standaard 2" xfId="27" xr:uid="{00000000-0005-0000-0000-0000AC000000}"/>
    <cellStyle name="Standaard 2 2" xfId="172" xr:uid="{00000000-0005-0000-0000-0000AD000000}"/>
    <cellStyle name="Standaard 2 2 2" xfId="173" xr:uid="{00000000-0005-0000-0000-0000AE000000}"/>
    <cellStyle name="Standaard 2 3" xfId="174" xr:uid="{00000000-0005-0000-0000-0000AF000000}"/>
    <cellStyle name="Standaard 2 3 2" xfId="175" xr:uid="{00000000-0005-0000-0000-0000B0000000}"/>
    <cellStyle name="Standaard 2 4" xfId="176" xr:uid="{00000000-0005-0000-0000-0000B1000000}"/>
    <cellStyle name="Standaard 2 4 2" xfId="196" xr:uid="{00000000-0005-0000-0000-0000B2000000}"/>
    <cellStyle name="Standaard 2 5" xfId="202" xr:uid="{00000000-0005-0000-0000-0000B3000000}"/>
    <cellStyle name="Standaard 3" xfId="177" xr:uid="{00000000-0005-0000-0000-0000B4000000}"/>
    <cellStyle name="Standaard 3 2" xfId="178" xr:uid="{00000000-0005-0000-0000-0000B5000000}"/>
    <cellStyle name="Standaard 4" xfId="179" xr:uid="{00000000-0005-0000-0000-0000B6000000}"/>
    <cellStyle name="Standaard 5" xfId="180" xr:uid="{00000000-0005-0000-0000-0000B7000000}"/>
    <cellStyle name="Standaard 5 2" xfId="181" xr:uid="{00000000-0005-0000-0000-0000B8000000}"/>
    <cellStyle name="Standaard 6" xfId="182" xr:uid="{00000000-0005-0000-0000-0000B9000000}"/>
    <cellStyle name="Standaard 6 2" xfId="183" xr:uid="{00000000-0005-0000-0000-0000BA000000}"/>
    <cellStyle name="Standaard 7" xfId="184" xr:uid="{00000000-0005-0000-0000-0000BB000000}"/>
    <cellStyle name="Standaard 8" xfId="185" xr:uid="{00000000-0005-0000-0000-0000BC000000}"/>
    <cellStyle name="Standaard 9" xfId="203" xr:uid="{00000000-0005-0000-0000-0000BD000000}"/>
    <cellStyle name="Standard_Aggregate CO2 balance" xfId="19" xr:uid="{00000000-0005-0000-0000-0000BE000000}"/>
    <cellStyle name="Tabeltitel" xfId="20" xr:uid="{00000000-0005-0000-0000-0000BF000000}"/>
    <cellStyle name="Titel 2" xfId="21" xr:uid="{00000000-0005-0000-0000-0000C0000000}"/>
    <cellStyle name="Überschrift" xfId="186" xr:uid="{00000000-0005-0000-0000-0000C1000000}"/>
    <cellStyle name="Überschrift 1" xfId="187" xr:uid="{00000000-0005-0000-0000-0000C2000000}"/>
    <cellStyle name="Überschrift 2" xfId="188" xr:uid="{00000000-0005-0000-0000-0000C3000000}"/>
    <cellStyle name="Überschrift 3" xfId="189" xr:uid="{00000000-0005-0000-0000-0000C4000000}"/>
    <cellStyle name="Überschrift 4" xfId="190" xr:uid="{00000000-0005-0000-0000-0000C5000000}"/>
    <cellStyle name="unlock" xfId="191" xr:uid="{00000000-0005-0000-0000-0000C6000000}"/>
    <cellStyle name="Verknüpfte Zelle" xfId="192" xr:uid="{00000000-0005-0000-0000-0000C7000000}"/>
    <cellStyle name="W?rung [0]_Input" xfId="22" xr:uid="{00000000-0005-0000-0000-0000C8000000}"/>
    <cellStyle name="W?rung_Input" xfId="23" xr:uid="{00000000-0005-0000-0000-0000C9000000}"/>
    <cellStyle name="Währung [0]_Input" xfId="24" xr:uid="{00000000-0005-0000-0000-0000CA000000}"/>
    <cellStyle name="Währung_Input" xfId="25" xr:uid="{00000000-0005-0000-0000-0000CB000000}"/>
    <cellStyle name="Warnender Text" xfId="193" xr:uid="{00000000-0005-0000-0000-0000CC000000}"/>
    <cellStyle name="Zelle überprüfen" xfId="194" xr:uid="{00000000-0005-0000-0000-0000CD000000}"/>
    <cellStyle name="Zelle überprüfen 2" xfId="195" xr:uid="{00000000-0005-0000-0000-0000C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86"/>
  <sheetViews>
    <sheetView tabSelected="1" zoomScaleNormal="100" workbookViewId="0">
      <pane xSplit="2" ySplit="4" topLeftCell="AB5" activePane="bottomRight" state="frozen"/>
      <selection pane="topRight" activeCell="C1" sqref="C1"/>
      <selection pane="bottomLeft" activeCell="A5" sqref="A5"/>
      <selection pane="bottomRight" activeCell="AA21" sqref="AA21"/>
    </sheetView>
  </sheetViews>
  <sheetFormatPr defaultColWidth="9.140625" defaultRowHeight="12.75" x14ac:dyDescent="0.2"/>
  <cols>
    <col min="1" max="1" width="45.7109375" style="10" bestFit="1" customWidth="1"/>
    <col min="2" max="2" width="11.140625" style="7" bestFit="1" customWidth="1"/>
    <col min="3" max="3" width="9.42578125" style="2" bestFit="1" customWidth="1"/>
    <col min="4" max="4" width="14.28515625" style="2" customWidth="1"/>
    <col min="5" max="6" width="12.140625" style="2" bestFit="1" customWidth="1"/>
    <col min="7" max="17" width="9.42578125" style="2" bestFit="1" customWidth="1"/>
    <col min="18" max="18" width="14.7109375" style="2" bestFit="1" customWidth="1"/>
    <col min="19" max="19" width="11.7109375" style="2" bestFit="1" customWidth="1"/>
    <col min="20" max="20" width="9.42578125" style="2" bestFit="1" customWidth="1"/>
    <col min="21" max="21" width="10" style="2" bestFit="1" customWidth="1"/>
    <col min="22" max="22" width="9.42578125" style="2" bestFit="1" customWidth="1"/>
    <col min="23" max="26" width="9.28515625" style="2" bestFit="1" customWidth="1"/>
    <col min="27" max="27" width="12.5703125" style="2" bestFit="1" customWidth="1"/>
    <col min="28" max="28" width="10.42578125" style="2" bestFit="1" customWidth="1"/>
    <col min="29" max="29" width="39.140625" style="8" bestFit="1" customWidth="1"/>
    <col min="30" max="30" width="11.85546875" style="7" bestFit="1" customWidth="1"/>
    <col min="31" max="32" width="9.140625" style="7" bestFit="1" customWidth="1"/>
    <col min="33" max="34" width="10.42578125" style="7" bestFit="1" customWidth="1"/>
    <col min="35" max="35" width="29" style="8" bestFit="1" customWidth="1"/>
    <col min="36" max="36" width="9.140625" style="7"/>
    <col min="37" max="42" width="9.140625" style="9"/>
    <col min="43" max="16384" width="9.140625" style="2"/>
  </cols>
  <sheetData>
    <row r="1" spans="1:42" s="39" customFormat="1" ht="13.5" x14ac:dyDescent="0.25">
      <c r="C1" s="30" t="s">
        <v>0</v>
      </c>
      <c r="D1" s="86" t="s">
        <v>1</v>
      </c>
      <c r="E1" s="30" t="s">
        <v>2</v>
      </c>
      <c r="F1" s="31" t="s">
        <v>3</v>
      </c>
      <c r="G1" s="86" t="s">
        <v>4</v>
      </c>
      <c r="H1" s="86" t="s">
        <v>5</v>
      </c>
      <c r="I1" s="30" t="s">
        <v>6</v>
      </c>
      <c r="J1" s="30" t="s">
        <v>7</v>
      </c>
      <c r="K1" s="30" t="s">
        <v>8</v>
      </c>
      <c r="L1" s="30" t="s">
        <v>9</v>
      </c>
      <c r="M1" s="86" t="s">
        <v>10</v>
      </c>
      <c r="N1" s="86" t="s">
        <v>11</v>
      </c>
      <c r="O1" s="86" t="s">
        <v>12</v>
      </c>
      <c r="P1" s="86" t="s">
        <v>13</v>
      </c>
      <c r="Q1" s="86" t="s">
        <v>14</v>
      </c>
      <c r="R1" s="32" t="s">
        <v>15</v>
      </c>
      <c r="S1" s="32" t="s">
        <v>16</v>
      </c>
      <c r="T1" s="32" t="s">
        <v>17</v>
      </c>
      <c r="U1" s="32" t="s">
        <v>18</v>
      </c>
      <c r="V1" s="32" t="s">
        <v>19</v>
      </c>
      <c r="W1" s="33" t="s">
        <v>20</v>
      </c>
      <c r="X1" s="33" t="s">
        <v>21</v>
      </c>
      <c r="Y1" s="33" t="s">
        <v>22</v>
      </c>
      <c r="Z1" s="34" t="s">
        <v>23</v>
      </c>
      <c r="AA1" s="35" t="s">
        <v>3</v>
      </c>
      <c r="AB1" s="36"/>
      <c r="AC1" s="23" t="s">
        <v>63</v>
      </c>
      <c r="AD1" s="36"/>
      <c r="AE1" s="36"/>
      <c r="AF1" s="36"/>
      <c r="AG1" s="36"/>
      <c r="AH1" s="36"/>
      <c r="AI1" s="12"/>
      <c r="AJ1" s="37"/>
      <c r="AK1" s="38"/>
      <c r="AL1" s="38"/>
      <c r="AM1" s="38"/>
      <c r="AN1" s="38"/>
      <c r="AO1" s="38"/>
      <c r="AP1" s="38"/>
    </row>
    <row r="2" spans="1:42" s="39" customFormat="1" ht="13.5" x14ac:dyDescent="0.25">
      <c r="B2" s="25"/>
      <c r="C2" s="30"/>
      <c r="D2" s="30"/>
      <c r="E2" s="30"/>
      <c r="F2" s="31" t="s">
        <v>25</v>
      </c>
      <c r="G2" s="86" t="s">
        <v>26</v>
      </c>
      <c r="H2" s="30" t="s">
        <v>27</v>
      </c>
      <c r="I2" s="30"/>
      <c r="J2" s="30"/>
      <c r="K2" s="86"/>
      <c r="L2" s="30" t="s">
        <v>28</v>
      </c>
      <c r="M2" s="30" t="s">
        <v>29</v>
      </c>
      <c r="N2" s="30" t="s">
        <v>30</v>
      </c>
      <c r="O2" s="30"/>
      <c r="P2" s="30" t="s">
        <v>31</v>
      </c>
      <c r="Q2" s="86" t="s">
        <v>32</v>
      </c>
      <c r="R2" s="32" t="s">
        <v>33</v>
      </c>
      <c r="S2" s="31" t="s">
        <v>34</v>
      </c>
      <c r="T2" s="31" t="s">
        <v>35</v>
      </c>
      <c r="U2" s="31" t="s">
        <v>35</v>
      </c>
      <c r="V2" s="31" t="s">
        <v>36</v>
      </c>
      <c r="W2" s="33"/>
      <c r="X2" s="33" t="s">
        <v>37</v>
      </c>
      <c r="Y2" s="33"/>
      <c r="Z2" s="33" t="s">
        <v>38</v>
      </c>
      <c r="AA2" s="35"/>
      <c r="AB2" s="36"/>
      <c r="AC2" s="41"/>
      <c r="AD2" s="36"/>
      <c r="AE2" s="36"/>
      <c r="AF2" s="36"/>
      <c r="AG2" s="36"/>
      <c r="AH2" s="26"/>
      <c r="AI2" s="12"/>
      <c r="AJ2" s="26"/>
      <c r="AK2" s="38"/>
      <c r="AL2" s="38"/>
      <c r="AM2" s="38"/>
      <c r="AN2" s="38"/>
      <c r="AO2" s="38"/>
      <c r="AP2" s="38"/>
    </row>
    <row r="3" spans="1:42" s="39" customFormat="1" ht="13.5" x14ac:dyDescent="0.25">
      <c r="A3" s="40"/>
      <c r="B3" s="26"/>
      <c r="C3" s="31"/>
      <c r="D3" s="31"/>
      <c r="E3" s="31"/>
      <c r="F3" s="31"/>
      <c r="G3" s="32"/>
      <c r="H3" s="31"/>
      <c r="I3" s="31"/>
      <c r="J3" s="31"/>
      <c r="K3" s="32"/>
      <c r="L3" s="31"/>
      <c r="M3" s="31"/>
      <c r="N3" s="31"/>
      <c r="O3" s="31"/>
      <c r="P3" s="31"/>
      <c r="Q3" s="32"/>
      <c r="R3" s="32"/>
      <c r="S3" s="31"/>
      <c r="T3" s="31"/>
      <c r="U3" s="31"/>
      <c r="V3" s="31"/>
      <c r="W3" s="33"/>
      <c r="X3" s="33"/>
      <c r="Y3" s="33"/>
      <c r="Z3" s="33"/>
      <c r="AA3" s="35"/>
      <c r="AB3" s="36"/>
      <c r="AC3" s="41" t="s">
        <v>39</v>
      </c>
      <c r="AD3" s="36" t="s">
        <v>40</v>
      </c>
      <c r="AE3" s="36" t="s">
        <v>41</v>
      </c>
      <c r="AF3" s="36" t="s">
        <v>27</v>
      </c>
      <c r="AG3" s="36" t="s">
        <v>42</v>
      </c>
      <c r="AH3" s="36" t="s">
        <v>43</v>
      </c>
      <c r="AI3" s="12"/>
      <c r="AJ3" s="36"/>
      <c r="AK3" s="42"/>
      <c r="AL3" s="42"/>
      <c r="AM3" s="42"/>
      <c r="AN3" s="42"/>
      <c r="AO3" s="42"/>
      <c r="AP3" s="42"/>
    </row>
    <row r="4" spans="1:42" s="39" customFormat="1" ht="13.5" x14ac:dyDescent="0.25">
      <c r="A4" s="40"/>
      <c r="B4" s="26"/>
      <c r="C4" s="31"/>
      <c r="D4" s="31"/>
      <c r="E4" s="31"/>
      <c r="F4" s="31" t="s">
        <v>72</v>
      </c>
      <c r="G4" s="32"/>
      <c r="H4" s="31"/>
      <c r="I4" s="31"/>
      <c r="J4" s="31"/>
      <c r="K4" s="32"/>
      <c r="L4" s="31"/>
      <c r="M4" s="31"/>
      <c r="N4" s="31"/>
      <c r="O4" s="31"/>
      <c r="P4" s="31"/>
      <c r="Q4" s="32"/>
      <c r="R4" s="32" t="s">
        <v>69</v>
      </c>
      <c r="S4" s="31" t="s">
        <v>70</v>
      </c>
      <c r="T4" s="31" t="s">
        <v>72</v>
      </c>
      <c r="U4" s="31" t="s">
        <v>72</v>
      </c>
      <c r="V4" s="31" t="s">
        <v>71</v>
      </c>
      <c r="W4" s="33"/>
      <c r="X4" s="33"/>
      <c r="Y4" s="33"/>
      <c r="Z4" s="33"/>
      <c r="AA4" s="35"/>
      <c r="AB4" s="36"/>
      <c r="AC4" s="41"/>
      <c r="AD4" s="36"/>
      <c r="AE4" s="36"/>
      <c r="AF4" s="36"/>
      <c r="AG4" s="36"/>
      <c r="AH4" s="36"/>
      <c r="AI4" s="12"/>
      <c r="AJ4" s="36"/>
      <c r="AK4" s="42"/>
      <c r="AL4" s="42"/>
      <c r="AM4" s="42"/>
      <c r="AN4" s="42"/>
      <c r="AO4" s="42"/>
      <c r="AP4" s="42"/>
    </row>
    <row r="5" spans="1:42" s="39" customFormat="1" ht="13.5" x14ac:dyDescent="0.25">
      <c r="A5" s="29" t="s">
        <v>58</v>
      </c>
      <c r="B5" s="30" t="s">
        <v>79</v>
      </c>
      <c r="C5" s="31"/>
      <c r="D5" s="31"/>
      <c r="E5" s="31"/>
      <c r="F5" s="31"/>
      <c r="G5" s="32"/>
      <c r="H5" s="31"/>
      <c r="I5" s="31"/>
      <c r="J5" s="31"/>
      <c r="K5" s="32"/>
      <c r="L5" s="31"/>
      <c r="M5" s="31"/>
      <c r="N5" s="31"/>
      <c r="O5" s="31"/>
      <c r="P5" s="31"/>
      <c r="Q5" s="32"/>
      <c r="R5" s="32"/>
      <c r="S5" s="31"/>
      <c r="T5" s="31"/>
      <c r="U5" s="31"/>
      <c r="V5" s="31"/>
      <c r="W5" s="33"/>
      <c r="X5" s="33"/>
      <c r="Y5" s="33"/>
      <c r="Z5" s="33"/>
      <c r="AA5" s="35"/>
      <c r="AB5" s="36"/>
      <c r="AC5" s="41"/>
      <c r="AD5" s="36"/>
      <c r="AE5" s="36"/>
      <c r="AF5" s="36"/>
      <c r="AG5" s="36"/>
      <c r="AH5" s="36"/>
      <c r="AI5" s="12"/>
      <c r="AJ5" s="36"/>
      <c r="AK5" s="42"/>
      <c r="AL5" s="42"/>
      <c r="AM5" s="42"/>
      <c r="AN5" s="42"/>
      <c r="AO5" s="42"/>
      <c r="AP5" s="42"/>
    </row>
    <row r="6" spans="1:42" s="39" customFormat="1" ht="13.5" x14ac:dyDescent="0.25">
      <c r="A6" s="40" t="s">
        <v>53</v>
      </c>
      <c r="B6" s="26"/>
      <c r="C6" s="31"/>
      <c r="D6" s="31"/>
      <c r="E6" s="31"/>
      <c r="F6" s="31"/>
      <c r="G6" s="32"/>
      <c r="H6" s="31"/>
      <c r="I6" s="31"/>
      <c r="J6" s="31"/>
      <c r="K6" s="32"/>
      <c r="L6" s="31"/>
      <c r="M6" s="31"/>
      <c r="N6" s="31"/>
      <c r="O6" s="31"/>
      <c r="P6" s="31"/>
      <c r="Q6" s="32"/>
      <c r="R6" s="32"/>
      <c r="S6" s="31"/>
      <c r="T6" s="31"/>
      <c r="U6" s="31"/>
      <c r="V6" s="31"/>
      <c r="W6" s="33"/>
      <c r="X6" s="33"/>
      <c r="Y6" s="33"/>
      <c r="Z6" s="33"/>
      <c r="AA6" s="35"/>
      <c r="AB6" s="36"/>
      <c r="AC6" s="41"/>
      <c r="AD6" s="36"/>
      <c r="AE6" s="36"/>
      <c r="AF6" s="36"/>
      <c r="AG6" s="36"/>
      <c r="AH6" s="36"/>
      <c r="AI6" s="12"/>
      <c r="AJ6" s="36"/>
      <c r="AK6" s="42"/>
      <c r="AL6" s="42"/>
      <c r="AM6" s="42"/>
      <c r="AN6" s="42"/>
      <c r="AO6" s="42"/>
      <c r="AP6" s="42"/>
    </row>
    <row r="7" spans="1:42" s="39" customFormat="1" ht="13.5" x14ac:dyDescent="0.25">
      <c r="A7" s="40"/>
      <c r="B7" s="26"/>
      <c r="C7" s="31"/>
      <c r="D7" s="31"/>
      <c r="E7" s="31"/>
      <c r="F7" s="31"/>
      <c r="G7" s="32"/>
      <c r="H7" s="31"/>
      <c r="I7" s="31"/>
      <c r="J7" s="31"/>
      <c r="K7" s="32"/>
      <c r="L7" s="31"/>
      <c r="M7" s="31"/>
      <c r="N7" s="31"/>
      <c r="O7" s="31"/>
      <c r="P7" s="31"/>
      <c r="Q7" s="32"/>
      <c r="R7" s="32"/>
      <c r="S7" s="31"/>
      <c r="T7" s="31"/>
      <c r="U7" s="31"/>
      <c r="V7" s="31"/>
      <c r="W7" s="33"/>
      <c r="X7" s="33"/>
      <c r="Y7" s="33"/>
      <c r="Z7" s="33"/>
      <c r="AA7" s="35"/>
      <c r="AB7" s="36"/>
      <c r="AC7" s="41"/>
      <c r="AD7" s="36"/>
      <c r="AE7" s="36"/>
      <c r="AF7" s="36"/>
      <c r="AG7" s="36"/>
      <c r="AH7" s="36"/>
      <c r="AI7" s="12"/>
      <c r="AJ7" s="36"/>
      <c r="AK7" s="42"/>
      <c r="AL7" s="42"/>
      <c r="AM7" s="42"/>
      <c r="AN7" s="42"/>
      <c r="AO7" s="42"/>
      <c r="AP7" s="42"/>
    </row>
    <row r="8" spans="1:42" s="39" customFormat="1" ht="13.5" x14ac:dyDescent="0.25">
      <c r="A8" s="22" t="s">
        <v>24</v>
      </c>
      <c r="B8" s="25"/>
      <c r="C8" s="70">
        <v>0</v>
      </c>
      <c r="D8" s="70">
        <v>36521.918999999994</v>
      </c>
      <c r="E8" s="70">
        <v>36950.031999999999</v>
      </c>
      <c r="F8" s="71">
        <v>73471.950999999986</v>
      </c>
      <c r="G8" s="70">
        <v>0</v>
      </c>
      <c r="H8" s="70">
        <v>0</v>
      </c>
      <c r="I8" s="70">
        <v>0</v>
      </c>
      <c r="J8" s="70">
        <v>0</v>
      </c>
      <c r="K8" s="70">
        <v>0</v>
      </c>
      <c r="L8" s="70">
        <v>67.09</v>
      </c>
      <c r="M8" s="70">
        <v>0</v>
      </c>
      <c r="N8" s="70">
        <v>59.3</v>
      </c>
      <c r="O8" s="70">
        <v>0</v>
      </c>
      <c r="P8" s="70">
        <v>0</v>
      </c>
      <c r="Q8" s="70">
        <v>0</v>
      </c>
      <c r="R8" s="71">
        <v>126.39</v>
      </c>
      <c r="S8" s="70">
        <v>6780.64</v>
      </c>
      <c r="T8" s="72">
        <v>6063.4200000000019</v>
      </c>
      <c r="U8" s="70">
        <v>-17962.878000000001</v>
      </c>
      <c r="V8" s="70">
        <v>0</v>
      </c>
      <c r="W8" s="70">
        <v>0</v>
      </c>
      <c r="X8" s="70">
        <v>0</v>
      </c>
      <c r="Y8" s="70">
        <v>0</v>
      </c>
      <c r="Z8" s="70">
        <v>0</v>
      </c>
      <c r="AA8" s="71">
        <v>68479.523000000001</v>
      </c>
      <c r="AB8" s="43"/>
      <c r="AC8" s="44">
        <f>SUM(AD8:AH8)</f>
        <v>4065.9660000000003</v>
      </c>
      <c r="AD8" s="43">
        <v>811.39649000000009</v>
      </c>
      <c r="AE8" s="43">
        <v>9.5609399999999987</v>
      </c>
      <c r="AF8" s="43">
        <v>382.42734999999999</v>
      </c>
      <c r="AG8" s="43">
        <v>0</v>
      </c>
      <c r="AH8" s="43">
        <v>2862.58122</v>
      </c>
      <c r="AI8" s="12"/>
      <c r="AJ8" s="26"/>
      <c r="AK8" s="38"/>
      <c r="AL8" s="38"/>
      <c r="AM8" s="38"/>
      <c r="AN8" s="38"/>
      <c r="AO8" s="38"/>
      <c r="AP8" s="38"/>
    </row>
    <row r="9" spans="1:42" s="39" customFormat="1" ht="13.5" x14ac:dyDescent="0.25">
      <c r="A9" s="22" t="s">
        <v>44</v>
      </c>
      <c r="B9" s="25"/>
      <c r="C9" s="72">
        <v>0</v>
      </c>
      <c r="D9" s="72">
        <v>36521.918999999994</v>
      </c>
      <c r="E9" s="72">
        <v>36950.031999999999</v>
      </c>
      <c r="F9" s="73">
        <v>73471.950999999986</v>
      </c>
      <c r="G9" s="72">
        <v>0</v>
      </c>
      <c r="H9" s="72">
        <v>0</v>
      </c>
      <c r="I9" s="72">
        <v>2.2935234999999996</v>
      </c>
      <c r="J9" s="72">
        <v>0</v>
      </c>
      <c r="K9" s="72">
        <v>0</v>
      </c>
      <c r="L9" s="72">
        <v>76.477590774359996</v>
      </c>
      <c r="M9" s="72">
        <v>0</v>
      </c>
      <c r="N9" s="72">
        <v>60.273000000000003</v>
      </c>
      <c r="O9" s="72">
        <v>0</v>
      </c>
      <c r="P9" s="72">
        <v>0</v>
      </c>
      <c r="Q9" s="72">
        <v>0</v>
      </c>
      <c r="R9" s="73">
        <v>139.04411427436</v>
      </c>
      <c r="S9" s="72">
        <v>7058.5462690816003</v>
      </c>
      <c r="T9" s="72">
        <v>6063.4200000000019</v>
      </c>
      <c r="U9" s="72">
        <v>-17962.878000000001</v>
      </c>
      <c r="V9" s="72">
        <v>0</v>
      </c>
      <c r="W9" s="72">
        <v>10.935</v>
      </c>
      <c r="X9" s="72">
        <v>7760.7745147999985</v>
      </c>
      <c r="Y9" s="72">
        <v>0</v>
      </c>
      <c r="Z9" s="72">
        <v>0</v>
      </c>
      <c r="AA9" s="73">
        <v>76541.792898155967</v>
      </c>
      <c r="AB9" s="47"/>
      <c r="AC9" s="48">
        <f>SUM(AD9:AH9)</f>
        <v>4082.4721937047079</v>
      </c>
      <c r="AD9" s="66">
        <v>811.39649000000009</v>
      </c>
      <c r="AE9" s="67">
        <v>10.476592009230075</v>
      </c>
      <c r="AF9" s="67">
        <v>398.01789169547777</v>
      </c>
      <c r="AG9" s="67">
        <v>0</v>
      </c>
      <c r="AH9" s="66">
        <v>2862.58122</v>
      </c>
      <c r="AI9" s="12"/>
      <c r="AJ9" s="46"/>
      <c r="AK9" s="38"/>
      <c r="AL9" s="38"/>
      <c r="AM9" s="38"/>
      <c r="AN9" s="38"/>
      <c r="AO9" s="38"/>
      <c r="AP9" s="38"/>
    </row>
    <row r="10" spans="1:42" s="39" customFormat="1" x14ac:dyDescent="0.2">
      <c r="A10" s="45"/>
      <c r="B10" s="26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C10" s="12"/>
      <c r="AD10" s="26"/>
      <c r="AE10" s="26"/>
      <c r="AF10" s="26"/>
      <c r="AG10" s="26"/>
      <c r="AH10" s="26"/>
      <c r="AI10" s="12"/>
      <c r="AJ10" s="26"/>
      <c r="AK10" s="38"/>
      <c r="AL10" s="38"/>
      <c r="AM10" s="38"/>
      <c r="AN10" s="38"/>
      <c r="AO10" s="38"/>
      <c r="AP10" s="38"/>
    </row>
    <row r="11" spans="1:42" s="39" customFormat="1" x14ac:dyDescent="0.2">
      <c r="A11" s="22" t="s">
        <v>80</v>
      </c>
      <c r="B11" s="25">
        <f>F9+T9+U9</f>
        <v>61572.492999999988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C11" s="49" t="s">
        <v>54</v>
      </c>
      <c r="AD11" s="25"/>
      <c r="AE11" s="26">
        <v>10.476592009230075</v>
      </c>
      <c r="AF11" s="26">
        <v>398.01789169547777</v>
      </c>
      <c r="AG11" s="26">
        <v>0</v>
      </c>
      <c r="AH11" s="26"/>
      <c r="AI11" s="12"/>
      <c r="AJ11" s="26"/>
      <c r="AK11" s="38"/>
      <c r="AL11" s="38"/>
      <c r="AM11" s="38"/>
      <c r="AN11" s="38"/>
      <c r="AO11" s="38"/>
      <c r="AP11" s="38"/>
    </row>
    <row r="12" spans="1:42" s="39" customFormat="1" x14ac:dyDescent="0.2">
      <c r="A12" s="22" t="s">
        <v>56</v>
      </c>
      <c r="B12" s="26" t="s">
        <v>57</v>
      </c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C12" s="50" t="s">
        <v>55</v>
      </c>
      <c r="AD12" s="26"/>
      <c r="AE12" s="26"/>
      <c r="AF12" s="26"/>
      <c r="AG12" s="26"/>
      <c r="AH12" s="51">
        <f>AD9+AH9</f>
        <v>3673.9777100000001</v>
      </c>
      <c r="AI12" s="12"/>
      <c r="AJ12" s="26"/>
      <c r="AK12" s="38"/>
      <c r="AL12" s="38"/>
      <c r="AM12" s="38"/>
      <c r="AN12" s="38"/>
      <c r="AO12" s="38"/>
      <c r="AP12" s="38"/>
    </row>
    <row r="13" spans="1:42" s="39" customFormat="1" x14ac:dyDescent="0.2">
      <c r="A13" s="50"/>
      <c r="B13" s="25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C13" s="12"/>
      <c r="AD13" s="26"/>
      <c r="AE13" s="26"/>
      <c r="AF13" s="26"/>
      <c r="AG13" s="26"/>
      <c r="AH13" s="26"/>
      <c r="AI13" s="12"/>
      <c r="AJ13" s="26"/>
      <c r="AK13" s="38"/>
      <c r="AL13" s="38"/>
      <c r="AM13" s="38"/>
      <c r="AN13" s="38"/>
      <c r="AO13" s="38"/>
      <c r="AP13" s="38"/>
    </row>
    <row r="14" spans="1:42" s="39" customFormat="1" ht="13.5" x14ac:dyDescent="0.25">
      <c r="A14" s="22" t="s">
        <v>45</v>
      </c>
      <c r="B14" s="25"/>
      <c r="C14" s="75">
        <v>0</v>
      </c>
      <c r="D14" s="75">
        <v>35195.474999999999</v>
      </c>
      <c r="E14" s="75">
        <v>37477.849000000002</v>
      </c>
      <c r="F14" s="76">
        <v>72673.324000000008</v>
      </c>
      <c r="G14" s="75">
        <v>0</v>
      </c>
      <c r="H14" s="75">
        <v>0</v>
      </c>
      <c r="I14" s="75">
        <v>0</v>
      </c>
      <c r="J14" s="75">
        <v>0</v>
      </c>
      <c r="K14" s="75">
        <v>0</v>
      </c>
      <c r="L14" s="75">
        <v>48.891471309200007</v>
      </c>
      <c r="M14" s="75">
        <v>0</v>
      </c>
      <c r="N14" s="75">
        <v>14.43</v>
      </c>
      <c r="O14" s="75">
        <v>0</v>
      </c>
      <c r="P14" s="75">
        <v>0</v>
      </c>
      <c r="Q14" s="75">
        <v>0</v>
      </c>
      <c r="R14" s="76">
        <v>63.3214713092</v>
      </c>
      <c r="S14" s="75">
        <v>6701.9900000000007</v>
      </c>
      <c r="T14" s="75">
        <v>6040.3689999999997</v>
      </c>
      <c r="U14" s="75">
        <v>-18419.166100999999</v>
      </c>
      <c r="V14" s="75">
        <v>58.21</v>
      </c>
      <c r="W14" s="74">
        <v>0</v>
      </c>
      <c r="X14" s="74">
        <v>0</v>
      </c>
      <c r="Y14" s="74">
        <v>0</v>
      </c>
      <c r="Z14" s="74">
        <v>0</v>
      </c>
      <c r="AA14" s="76">
        <v>67118.052370309204</v>
      </c>
      <c r="AC14" s="52">
        <f>SUM(AD14:AH14)</f>
        <v>4061.1568800000005</v>
      </c>
      <c r="AD14" s="43">
        <v>799.68810000000008</v>
      </c>
      <c r="AE14" s="43">
        <v>4.7394499999999997</v>
      </c>
      <c r="AF14" s="43">
        <v>377.86128000000002</v>
      </c>
      <c r="AG14" s="43">
        <v>4.2665500000000005</v>
      </c>
      <c r="AH14" s="43">
        <v>2874.6015000000002</v>
      </c>
      <c r="AI14" s="53"/>
      <c r="AJ14" s="54"/>
      <c r="AK14" s="55"/>
      <c r="AL14" s="55"/>
      <c r="AM14" s="38"/>
      <c r="AN14" s="38"/>
      <c r="AO14" s="38"/>
      <c r="AP14" s="38"/>
    </row>
    <row r="15" spans="1:42" s="39" customFormat="1" ht="13.5" x14ac:dyDescent="0.25">
      <c r="A15" s="22" t="s">
        <v>46</v>
      </c>
      <c r="B15" s="25"/>
      <c r="C15" s="75">
        <v>0</v>
      </c>
      <c r="D15" s="75">
        <v>35195.474999999999</v>
      </c>
      <c r="E15" s="75">
        <v>37477.849000000002</v>
      </c>
      <c r="F15" s="76">
        <v>72673.324000000008</v>
      </c>
      <c r="G15" s="75">
        <v>0</v>
      </c>
      <c r="H15" s="75">
        <v>0</v>
      </c>
      <c r="I15" s="75">
        <v>1.8014999999999999</v>
      </c>
      <c r="J15" s="75">
        <v>0</v>
      </c>
      <c r="K15" s="75">
        <v>0</v>
      </c>
      <c r="L15" s="75">
        <v>61.574458144430011</v>
      </c>
      <c r="M15" s="75">
        <v>0</v>
      </c>
      <c r="N15" s="75">
        <v>14.356999999999999</v>
      </c>
      <c r="O15" s="75">
        <v>0</v>
      </c>
      <c r="P15" s="75">
        <v>0</v>
      </c>
      <c r="Q15" s="75">
        <v>0</v>
      </c>
      <c r="R15" s="76">
        <v>77.73295814443</v>
      </c>
      <c r="S15" s="75">
        <v>6984.882006125601</v>
      </c>
      <c r="T15" s="75">
        <v>6040.3689999999997</v>
      </c>
      <c r="U15" s="75">
        <v>-18419.166100999999</v>
      </c>
      <c r="V15" s="72">
        <v>58.21</v>
      </c>
      <c r="W15" s="74">
        <v>0</v>
      </c>
      <c r="X15" s="72">
        <v>8025.3619595999999</v>
      </c>
      <c r="Y15" s="74">
        <v>0</v>
      </c>
      <c r="Z15" s="75">
        <v>0</v>
      </c>
      <c r="AA15" s="76">
        <v>75440.71382287005</v>
      </c>
      <c r="AC15" s="56">
        <f>SUM(AD15:AH15)</f>
        <v>4078.0806055181374</v>
      </c>
      <c r="AD15" s="66">
        <v>799.68810000000008</v>
      </c>
      <c r="AE15" s="67">
        <v>5.792933974490543</v>
      </c>
      <c r="AF15" s="67">
        <v>393.73152154364624</v>
      </c>
      <c r="AG15" s="67">
        <v>4.2665500000000005</v>
      </c>
      <c r="AH15" s="66">
        <v>2874.6015000000002</v>
      </c>
      <c r="AK15" s="38"/>
      <c r="AL15" s="38"/>
      <c r="AM15" s="38"/>
      <c r="AN15" s="38"/>
      <c r="AO15" s="38"/>
      <c r="AP15" s="38"/>
    </row>
    <row r="16" spans="1:42" s="39" customFormat="1" x14ac:dyDescent="0.2">
      <c r="A16" s="22"/>
      <c r="B16" s="26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C16" s="12"/>
      <c r="AD16" s="26"/>
      <c r="AE16" s="26"/>
      <c r="AF16" s="26"/>
      <c r="AG16" s="26"/>
      <c r="AH16" s="26"/>
      <c r="AI16" s="12"/>
      <c r="AJ16" s="26"/>
      <c r="AK16" s="38"/>
      <c r="AL16" s="38"/>
      <c r="AM16" s="38"/>
      <c r="AN16" s="38"/>
      <c r="AO16" s="38"/>
      <c r="AP16" s="38"/>
    </row>
    <row r="17" spans="1:46" s="39" customFormat="1" x14ac:dyDescent="0.2">
      <c r="A17" s="22" t="s">
        <v>80</v>
      </c>
      <c r="B17" s="25">
        <f>F15+T15+U15</f>
        <v>60294.526899000019</v>
      </c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C17" s="49" t="s">
        <v>54</v>
      </c>
      <c r="AD17" s="25"/>
      <c r="AE17" s="26">
        <v>5.792933974490543</v>
      </c>
      <c r="AF17" s="26">
        <v>393.73152154364624</v>
      </c>
      <c r="AG17" s="26">
        <v>4.2665500000000005</v>
      </c>
      <c r="AH17" s="26"/>
      <c r="AI17" s="12"/>
      <c r="AJ17" s="26"/>
      <c r="AK17" s="38"/>
      <c r="AL17" s="38"/>
      <c r="AM17" s="38"/>
      <c r="AN17" s="38"/>
      <c r="AO17" s="38"/>
      <c r="AP17" s="38"/>
    </row>
    <row r="18" spans="1:46" s="39" customFormat="1" x14ac:dyDescent="0.2">
      <c r="A18" s="22" t="s">
        <v>56</v>
      </c>
      <c r="B18" s="26" t="s">
        <v>57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C18" s="50" t="s">
        <v>55</v>
      </c>
      <c r="AD18" s="26"/>
      <c r="AE18" s="26"/>
      <c r="AF18" s="26"/>
      <c r="AG18" s="26"/>
      <c r="AH18" s="26">
        <f>AD15+AH15</f>
        <v>3674.2896000000001</v>
      </c>
      <c r="AI18" s="12"/>
      <c r="AJ18" s="26"/>
      <c r="AK18" s="38"/>
      <c r="AL18" s="38"/>
      <c r="AM18" s="38"/>
      <c r="AN18" s="38"/>
      <c r="AO18" s="38"/>
      <c r="AP18" s="38"/>
    </row>
    <row r="19" spans="1:46" s="39" customFormat="1" x14ac:dyDescent="0.2">
      <c r="A19" s="50"/>
      <c r="B19" s="25"/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C19" s="12"/>
      <c r="AD19" s="26"/>
      <c r="AE19" s="26"/>
      <c r="AF19" s="26"/>
      <c r="AG19" s="26"/>
      <c r="AH19" s="26"/>
      <c r="AI19" s="12"/>
      <c r="AJ19" s="26"/>
      <c r="AK19" s="38"/>
      <c r="AL19" s="38"/>
      <c r="AM19" s="38"/>
      <c r="AN19" s="38"/>
      <c r="AO19" s="38"/>
      <c r="AP19" s="38"/>
    </row>
    <row r="20" spans="1:46" s="39" customFormat="1" ht="13.5" x14ac:dyDescent="0.25">
      <c r="A20" s="22" t="s">
        <v>49</v>
      </c>
      <c r="B20" s="26"/>
      <c r="C20" s="70">
        <v>5908.65</v>
      </c>
      <c r="D20" s="70">
        <v>33856.468155999995</v>
      </c>
      <c r="E20" s="70">
        <v>35440.906920000001</v>
      </c>
      <c r="F20" s="71">
        <v>75206.025076000005</v>
      </c>
      <c r="G20" s="75">
        <v>0</v>
      </c>
      <c r="H20" s="75">
        <v>0</v>
      </c>
      <c r="I20" s="75">
        <v>0</v>
      </c>
      <c r="J20" s="75">
        <v>0</v>
      </c>
      <c r="K20" s="75">
        <v>0</v>
      </c>
      <c r="L20" s="75">
        <v>54.783999999999999</v>
      </c>
      <c r="M20" s="75">
        <v>0</v>
      </c>
      <c r="N20" s="75">
        <v>18.5</v>
      </c>
      <c r="O20" s="75">
        <v>0</v>
      </c>
      <c r="P20" s="75">
        <v>0</v>
      </c>
      <c r="Q20" s="75">
        <v>0</v>
      </c>
      <c r="R20" s="76">
        <v>73.284000000000006</v>
      </c>
      <c r="S20" s="75">
        <v>7478.94</v>
      </c>
      <c r="T20" s="75">
        <v>5875.6869999999999</v>
      </c>
      <c r="U20" s="75">
        <v>-17575.91145</v>
      </c>
      <c r="V20" s="75">
        <v>63.62</v>
      </c>
      <c r="W20" s="76">
        <v>0</v>
      </c>
      <c r="X20" s="76">
        <v>0</v>
      </c>
      <c r="Y20" s="76">
        <v>0</v>
      </c>
      <c r="Z20" s="76">
        <v>0</v>
      </c>
      <c r="AA20" s="76">
        <v>67453.644625999994</v>
      </c>
      <c r="AB20" s="31"/>
      <c r="AC20" s="57">
        <f>SUM(AD20:AH20)</f>
        <v>4019.4378700000002</v>
      </c>
      <c r="AD20" s="43">
        <v>750.47921999999994</v>
      </c>
      <c r="AE20" s="43">
        <v>5.4912700000000001</v>
      </c>
      <c r="AF20" s="43">
        <v>421.64653000000004</v>
      </c>
      <c r="AG20" s="43">
        <v>4.66303</v>
      </c>
      <c r="AH20" s="43">
        <v>2837.1578200000004</v>
      </c>
      <c r="AI20" s="31"/>
      <c r="AJ20" s="31"/>
      <c r="AK20" s="58"/>
      <c r="AL20" s="58"/>
      <c r="AM20" s="58"/>
      <c r="AN20" s="58"/>
      <c r="AO20" s="42"/>
      <c r="AP20" s="58"/>
      <c r="AS20" s="31"/>
      <c r="AT20" s="31"/>
    </row>
    <row r="21" spans="1:46" s="39" customFormat="1" ht="13.5" x14ac:dyDescent="0.25">
      <c r="A21" s="22" t="s">
        <v>50</v>
      </c>
      <c r="B21" s="26"/>
      <c r="C21" s="70">
        <v>0</v>
      </c>
      <c r="D21" s="70">
        <v>33856.468155999995</v>
      </c>
      <c r="E21" s="70">
        <v>35440.906920000001</v>
      </c>
      <c r="F21" s="71">
        <v>69297.375076000011</v>
      </c>
      <c r="G21" s="75">
        <v>0</v>
      </c>
      <c r="H21" s="75">
        <v>0</v>
      </c>
      <c r="I21" s="75">
        <v>1.5080999999999998</v>
      </c>
      <c r="J21" s="75">
        <v>0</v>
      </c>
      <c r="K21" s="75">
        <v>0</v>
      </c>
      <c r="L21" s="75">
        <v>67.768586435859987</v>
      </c>
      <c r="M21" s="75">
        <v>0</v>
      </c>
      <c r="N21" s="75">
        <v>18.5</v>
      </c>
      <c r="O21" s="75">
        <v>0</v>
      </c>
      <c r="P21" s="75">
        <v>0</v>
      </c>
      <c r="Q21" s="75">
        <v>0</v>
      </c>
      <c r="R21" s="76">
        <v>87.77668643586</v>
      </c>
      <c r="S21" s="75">
        <v>7809.2561616202402</v>
      </c>
      <c r="T21" s="75">
        <v>5875.6869999999999</v>
      </c>
      <c r="U21" s="75">
        <v>-17575.91145</v>
      </c>
      <c r="V21" s="75">
        <v>63.62</v>
      </c>
      <c r="W21" s="72">
        <v>0</v>
      </c>
      <c r="X21" s="72">
        <v>8342.139970799999</v>
      </c>
      <c r="Y21" s="74">
        <v>0</v>
      </c>
      <c r="Z21" s="76">
        <v>0</v>
      </c>
      <c r="AA21" s="77">
        <v>73899.866954856101</v>
      </c>
      <c r="AB21" s="31"/>
      <c r="AC21" s="57">
        <f>SUM(AD21:AH21)</f>
        <v>4039.0258753617927</v>
      </c>
      <c r="AD21" s="66">
        <v>750.47921999999994</v>
      </c>
      <c r="AE21" s="67">
        <v>6.5485386948972257</v>
      </c>
      <c r="AF21" s="67">
        <v>440.17726666689555</v>
      </c>
      <c r="AG21" s="67">
        <v>4.66303</v>
      </c>
      <c r="AH21" s="66">
        <v>2837.1578200000004</v>
      </c>
      <c r="AI21" s="31"/>
      <c r="AJ21" s="31"/>
      <c r="AK21" s="38"/>
      <c r="AL21" s="38"/>
      <c r="AM21" s="38"/>
      <c r="AN21" s="38"/>
      <c r="AO21" s="38"/>
      <c r="AP21" s="38"/>
      <c r="AQ21" s="31"/>
      <c r="AR21" s="31"/>
      <c r="AS21" s="31"/>
      <c r="AT21" s="31"/>
    </row>
    <row r="22" spans="1:46" s="39" customFormat="1" ht="13.5" x14ac:dyDescent="0.25">
      <c r="A22" s="22"/>
      <c r="B22" s="25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31"/>
      <c r="AC22" s="57"/>
      <c r="AD22" s="31"/>
      <c r="AE22" s="31"/>
      <c r="AF22" s="31"/>
      <c r="AG22" s="31"/>
      <c r="AH22" s="31"/>
      <c r="AI22" s="31"/>
      <c r="AJ22" s="31"/>
      <c r="AK22" s="58"/>
      <c r="AL22" s="58"/>
      <c r="AM22" s="58"/>
      <c r="AN22" s="58"/>
      <c r="AO22" s="58"/>
      <c r="AP22" s="58"/>
      <c r="AQ22" s="31"/>
      <c r="AR22" s="31"/>
      <c r="AS22" s="31"/>
      <c r="AT22" s="31"/>
    </row>
    <row r="23" spans="1:46" s="39" customFormat="1" ht="13.5" x14ac:dyDescent="0.25">
      <c r="A23" s="22" t="s">
        <v>80</v>
      </c>
      <c r="B23" s="25">
        <f>F21+T21+U21</f>
        <v>57597.150626000017</v>
      </c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31"/>
      <c r="AC23" s="49" t="s">
        <v>54</v>
      </c>
      <c r="AD23" s="25"/>
      <c r="AE23" s="30">
        <v>6.5485386948972257</v>
      </c>
      <c r="AF23" s="30">
        <v>440.17726666689555</v>
      </c>
      <c r="AG23" s="30">
        <v>4.66303</v>
      </c>
      <c r="AH23" s="31"/>
      <c r="AI23" s="12"/>
      <c r="AJ23" s="26"/>
      <c r="AK23" s="58"/>
      <c r="AL23" s="58"/>
      <c r="AM23" s="58"/>
      <c r="AN23" s="58"/>
      <c r="AO23" s="58"/>
      <c r="AP23" s="58"/>
      <c r="AQ23" s="31"/>
      <c r="AR23" s="31"/>
      <c r="AS23" s="31"/>
      <c r="AT23" s="31"/>
    </row>
    <row r="24" spans="1:46" s="39" customFormat="1" ht="13.5" x14ac:dyDescent="0.25">
      <c r="A24" s="22" t="s">
        <v>56</v>
      </c>
      <c r="B24" s="26" t="s">
        <v>57</v>
      </c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31"/>
      <c r="AC24" s="50" t="s">
        <v>55</v>
      </c>
      <c r="AD24" s="26"/>
      <c r="AE24" s="31"/>
      <c r="AF24" s="31"/>
      <c r="AG24" s="31"/>
      <c r="AH24" s="25">
        <f>AD21+AH21</f>
        <v>3587.6370400000005</v>
      </c>
      <c r="AI24" s="12"/>
      <c r="AJ24" s="26"/>
      <c r="AK24" s="58"/>
      <c r="AL24" s="58"/>
      <c r="AM24" s="58"/>
      <c r="AN24" s="58"/>
      <c r="AO24" s="58"/>
      <c r="AP24" s="58"/>
      <c r="AQ24" s="31"/>
      <c r="AR24" s="31"/>
      <c r="AS24" s="31"/>
      <c r="AT24" s="31"/>
    </row>
    <row r="25" spans="1:46" s="39" customFormat="1" ht="13.5" x14ac:dyDescent="0.25">
      <c r="A25" s="22"/>
      <c r="B25" s="2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31"/>
      <c r="AC25" s="57"/>
      <c r="AD25" s="31"/>
      <c r="AE25" s="31"/>
      <c r="AF25" s="31"/>
      <c r="AG25" s="31"/>
      <c r="AH25" s="31"/>
      <c r="AI25" s="31"/>
      <c r="AJ25" s="31"/>
      <c r="AK25" s="58"/>
      <c r="AL25" s="58"/>
      <c r="AM25" s="58"/>
      <c r="AN25" s="58"/>
      <c r="AO25" s="58"/>
      <c r="AP25" s="58"/>
      <c r="AQ25" s="31"/>
      <c r="AR25" s="31"/>
      <c r="AS25" s="31"/>
      <c r="AT25" s="31"/>
    </row>
    <row r="26" spans="1:46" s="39" customFormat="1" ht="13.5" x14ac:dyDescent="0.25">
      <c r="A26" s="22" t="s">
        <v>51</v>
      </c>
      <c r="B26" s="26"/>
      <c r="C26" s="78">
        <v>0</v>
      </c>
      <c r="D26" s="78">
        <v>40410.581064999998</v>
      </c>
      <c r="E26" s="78">
        <v>40324.88083930868</v>
      </c>
      <c r="F26" s="79">
        <v>80735.461904308671</v>
      </c>
      <c r="G26" s="78">
        <v>0</v>
      </c>
      <c r="H26" s="78">
        <v>0</v>
      </c>
      <c r="I26" s="78">
        <v>0</v>
      </c>
      <c r="J26" s="78">
        <v>0</v>
      </c>
      <c r="K26" s="78">
        <v>0</v>
      </c>
      <c r="L26" s="78">
        <v>52.62</v>
      </c>
      <c r="M26" s="78">
        <v>0</v>
      </c>
      <c r="N26" s="78">
        <v>14.5</v>
      </c>
      <c r="O26" s="78">
        <v>0</v>
      </c>
      <c r="P26" s="78">
        <v>0</v>
      </c>
      <c r="Q26" s="78">
        <v>0</v>
      </c>
      <c r="R26" s="79">
        <v>67.12</v>
      </c>
      <c r="S26" s="78">
        <v>7903.26</v>
      </c>
      <c r="T26" s="78">
        <v>5247.7800000000007</v>
      </c>
      <c r="U26" s="78">
        <v>-19101.375794</v>
      </c>
      <c r="V26" s="78">
        <v>75.39</v>
      </c>
      <c r="W26" s="78">
        <v>0</v>
      </c>
      <c r="X26" s="78">
        <v>7887.8041860376807</v>
      </c>
      <c r="Y26" s="74">
        <v>0</v>
      </c>
      <c r="Z26" s="78">
        <v>0</v>
      </c>
      <c r="AA26" s="79">
        <v>82815.442296346388</v>
      </c>
      <c r="AB26" s="59"/>
      <c r="AC26" s="57">
        <f>SUM(AD26:AH26)</f>
        <v>4565.4861430999999</v>
      </c>
      <c r="AD26" s="30">
        <v>904.42455310000003</v>
      </c>
      <c r="AE26" s="30">
        <v>5.0210100000000004</v>
      </c>
      <c r="AF26" s="30">
        <v>446.39947999999998</v>
      </c>
      <c r="AG26" s="30">
        <v>5.5261499999999995</v>
      </c>
      <c r="AH26" s="30">
        <v>3204.1149500000001</v>
      </c>
      <c r="AI26" s="31"/>
      <c r="AJ26" s="31"/>
      <c r="AK26" s="58"/>
      <c r="AL26" s="58"/>
      <c r="AM26" s="58"/>
      <c r="AN26" s="58"/>
      <c r="AO26" s="58"/>
      <c r="AP26" s="58"/>
      <c r="AQ26" s="31"/>
      <c r="AR26" s="31"/>
      <c r="AS26" s="31"/>
      <c r="AT26" s="31"/>
    </row>
    <row r="27" spans="1:46" s="39" customFormat="1" ht="13.5" x14ac:dyDescent="0.25">
      <c r="A27" s="22" t="s">
        <v>52</v>
      </c>
      <c r="B27" s="26"/>
      <c r="C27" s="75">
        <v>0</v>
      </c>
      <c r="D27" s="75">
        <v>40410.581064999998</v>
      </c>
      <c r="E27" s="75">
        <v>40324.88083930868</v>
      </c>
      <c r="F27" s="76">
        <v>80735.461904308671</v>
      </c>
      <c r="G27" s="75">
        <v>0</v>
      </c>
      <c r="H27" s="75">
        <v>0</v>
      </c>
      <c r="I27" s="75">
        <v>1.3535999999999999</v>
      </c>
      <c r="J27" s="75">
        <v>0</v>
      </c>
      <c r="K27" s="75">
        <v>0</v>
      </c>
      <c r="L27" s="75">
        <v>62.626115081399995</v>
      </c>
      <c r="M27" s="75">
        <v>0</v>
      </c>
      <c r="N27" s="75">
        <v>14.524071050720002</v>
      </c>
      <c r="O27" s="75">
        <v>0</v>
      </c>
      <c r="P27" s="75">
        <v>0</v>
      </c>
      <c r="Q27" s="75">
        <v>0</v>
      </c>
      <c r="R27" s="76">
        <v>78.503786132119984</v>
      </c>
      <c r="S27" s="75">
        <v>8197.0714317114398</v>
      </c>
      <c r="T27" s="75">
        <v>5247.7800000000007</v>
      </c>
      <c r="U27" s="75">
        <v>-19101.375794</v>
      </c>
      <c r="V27" s="75">
        <v>75.39</v>
      </c>
      <c r="W27" s="74">
        <v>0</v>
      </c>
      <c r="X27" s="75">
        <v>8488.7609556376792</v>
      </c>
      <c r="Y27" s="74">
        <v>0</v>
      </c>
      <c r="Z27" s="76">
        <v>0</v>
      </c>
      <c r="AA27" s="76">
        <v>83721.592283789912</v>
      </c>
      <c r="AC27" s="57">
        <f>SUM(AD27:AH27)</f>
        <v>4582.7976476858694</v>
      </c>
      <c r="AD27" s="66">
        <v>904.42455310000003</v>
      </c>
      <c r="AE27" s="67">
        <v>5.8496932668574679</v>
      </c>
      <c r="AF27" s="67">
        <v>462.88230131901173</v>
      </c>
      <c r="AG27" s="67">
        <v>5.5261499999999995</v>
      </c>
      <c r="AH27" s="66">
        <v>3204.1149500000001</v>
      </c>
      <c r="AI27" s="31"/>
      <c r="AJ27" s="31"/>
      <c r="AK27" s="58"/>
      <c r="AL27" s="58"/>
      <c r="AM27" s="58"/>
      <c r="AN27" s="58"/>
      <c r="AO27" s="58"/>
      <c r="AP27" s="58"/>
      <c r="AQ27" s="31"/>
      <c r="AR27" s="31"/>
      <c r="AS27" s="31"/>
      <c r="AT27" s="31"/>
    </row>
    <row r="28" spans="1:46" s="39" customFormat="1" ht="13.5" x14ac:dyDescent="0.25">
      <c r="A28" s="22"/>
      <c r="B28" s="25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57"/>
      <c r="AD28" s="31"/>
      <c r="AE28" s="31"/>
      <c r="AF28" s="31"/>
      <c r="AG28" s="31"/>
      <c r="AH28" s="26"/>
      <c r="AI28" s="31"/>
      <c r="AJ28" s="31"/>
      <c r="AK28" s="58"/>
      <c r="AL28" s="58"/>
      <c r="AM28" s="58"/>
      <c r="AN28" s="58"/>
      <c r="AO28" s="58"/>
      <c r="AP28" s="58"/>
      <c r="AQ28" s="31"/>
      <c r="AR28" s="31"/>
      <c r="AS28" s="31"/>
      <c r="AT28" s="31"/>
    </row>
    <row r="29" spans="1:46" s="39" customFormat="1" ht="13.5" x14ac:dyDescent="0.25">
      <c r="A29" s="22" t="s">
        <v>80</v>
      </c>
      <c r="B29" s="25">
        <f>F27+T27+U27</f>
        <v>66881.866110308678</v>
      </c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49" t="s">
        <v>54</v>
      </c>
      <c r="AD29" s="30"/>
      <c r="AE29" s="30">
        <v>5.8496932668574679</v>
      </c>
      <c r="AF29" s="30">
        <v>462.88230131901173</v>
      </c>
      <c r="AG29" s="30">
        <v>5.5261499999999995</v>
      </c>
      <c r="AH29" s="31"/>
      <c r="AI29" s="12"/>
      <c r="AJ29" s="31"/>
      <c r="AK29" s="58"/>
      <c r="AL29" s="58"/>
      <c r="AM29" s="58"/>
      <c r="AN29" s="58"/>
      <c r="AO29" s="58"/>
      <c r="AP29" s="58"/>
      <c r="AQ29" s="31"/>
      <c r="AR29" s="31"/>
      <c r="AS29" s="31"/>
      <c r="AT29" s="31"/>
    </row>
    <row r="30" spans="1:46" s="39" customFormat="1" ht="13.5" x14ac:dyDescent="0.25">
      <c r="A30" s="22" t="s">
        <v>56</v>
      </c>
      <c r="B30" s="26" t="s">
        <v>57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50" t="s">
        <v>55</v>
      </c>
      <c r="AD30" s="26"/>
      <c r="AE30" s="31"/>
      <c r="AF30" s="31"/>
      <c r="AG30" s="31"/>
      <c r="AH30" s="30">
        <f>AD27+AH27</f>
        <v>4108.5395030999998</v>
      </c>
      <c r="AI30" s="12"/>
      <c r="AJ30" s="31"/>
      <c r="AK30" s="58"/>
      <c r="AL30" s="58"/>
      <c r="AM30" s="58"/>
      <c r="AN30" s="58"/>
      <c r="AO30" s="58"/>
      <c r="AP30" s="58"/>
      <c r="AQ30" s="31"/>
      <c r="AR30" s="31"/>
      <c r="AS30" s="31"/>
      <c r="AT30" s="31"/>
    </row>
    <row r="31" spans="1:46" s="39" customFormat="1" ht="13.5" x14ac:dyDescent="0.25">
      <c r="A31" s="22"/>
      <c r="B31" s="26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57"/>
      <c r="AD31" s="31"/>
      <c r="AE31" s="31"/>
      <c r="AF31" s="31"/>
      <c r="AG31" s="31"/>
      <c r="AH31" s="31"/>
      <c r="AI31" s="31"/>
      <c r="AJ31" s="31"/>
      <c r="AK31" s="58"/>
      <c r="AL31" s="58"/>
      <c r="AM31" s="58"/>
      <c r="AN31" s="58"/>
      <c r="AO31" s="58"/>
      <c r="AP31" s="58"/>
      <c r="AQ31" s="31"/>
      <c r="AR31" s="31"/>
      <c r="AS31" s="31"/>
      <c r="AT31" s="31"/>
    </row>
    <row r="32" spans="1:46" s="39" customFormat="1" ht="13.5" x14ac:dyDescent="0.25">
      <c r="A32" s="22"/>
      <c r="B32" s="25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57"/>
      <c r="AD32" s="31"/>
      <c r="AE32" s="31"/>
      <c r="AF32" s="31"/>
      <c r="AG32" s="31"/>
      <c r="AH32" s="31"/>
      <c r="AI32" s="31"/>
      <c r="AJ32" s="31"/>
      <c r="AK32" s="58"/>
      <c r="AL32" s="58"/>
      <c r="AM32" s="58"/>
      <c r="AN32" s="58"/>
      <c r="AO32" s="58"/>
      <c r="AP32" s="58"/>
      <c r="AQ32" s="31"/>
      <c r="AR32" s="31"/>
      <c r="AS32" s="31"/>
      <c r="AT32" s="31"/>
    </row>
    <row r="33" spans="1:46" s="39" customFormat="1" ht="13.5" x14ac:dyDescent="0.25">
      <c r="A33" s="29" t="s">
        <v>59</v>
      </c>
      <c r="B33" s="26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23" t="s">
        <v>82</v>
      </c>
      <c r="AD33" s="31"/>
      <c r="AE33" s="31"/>
      <c r="AF33" s="31"/>
      <c r="AG33" s="31"/>
      <c r="AH33" s="31"/>
      <c r="AI33" s="31"/>
      <c r="AJ33" s="31"/>
      <c r="AK33" s="58"/>
      <c r="AL33" s="58"/>
      <c r="AM33" s="58"/>
      <c r="AN33" s="58"/>
      <c r="AO33" s="58"/>
      <c r="AP33" s="58"/>
      <c r="AQ33" s="31"/>
      <c r="AR33" s="31"/>
      <c r="AS33" s="31"/>
      <c r="AT33" s="31"/>
    </row>
    <row r="34" spans="1:46" s="39" customFormat="1" ht="13.5" x14ac:dyDescent="0.25">
      <c r="A34" s="40" t="s">
        <v>53</v>
      </c>
      <c r="B34" s="25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41" t="s">
        <v>39</v>
      </c>
      <c r="AD34" s="31"/>
      <c r="AE34" s="31"/>
      <c r="AF34" s="31"/>
      <c r="AG34" s="31"/>
      <c r="AH34" s="31"/>
      <c r="AI34" s="31"/>
      <c r="AJ34" s="31"/>
      <c r="AK34" s="58"/>
      <c r="AL34" s="58"/>
      <c r="AM34" s="58"/>
      <c r="AN34" s="58"/>
      <c r="AO34" s="58"/>
      <c r="AP34" s="58"/>
      <c r="AQ34" s="31"/>
      <c r="AR34" s="31"/>
      <c r="AS34" s="31"/>
      <c r="AT34" s="31"/>
    </row>
    <row r="35" spans="1:46" s="39" customFormat="1" x14ac:dyDescent="0.2">
      <c r="A35" s="22"/>
      <c r="B35" s="25"/>
      <c r="AC35" s="12"/>
      <c r="AD35" s="26"/>
      <c r="AE35" s="26"/>
      <c r="AF35" s="26"/>
      <c r="AG35" s="26"/>
      <c r="AH35" s="26"/>
      <c r="AI35" s="12"/>
      <c r="AJ35" s="26"/>
      <c r="AK35" s="38"/>
      <c r="AL35" s="38"/>
      <c r="AM35" s="38"/>
      <c r="AN35" s="38"/>
      <c r="AO35" s="38"/>
      <c r="AP35" s="38"/>
    </row>
    <row r="36" spans="1:46" s="39" customFormat="1" x14ac:dyDescent="0.2">
      <c r="A36" s="22" t="s">
        <v>24</v>
      </c>
      <c r="B36" s="26"/>
      <c r="F36" s="39">
        <v>174.36500000000001</v>
      </c>
      <c r="R36" s="39">
        <v>58.39</v>
      </c>
      <c r="S36" s="39">
        <v>10206.299999999999</v>
      </c>
      <c r="AC36" s="12"/>
      <c r="AD36" s="26"/>
      <c r="AE36" s="26"/>
      <c r="AF36" s="26"/>
      <c r="AG36" s="26"/>
      <c r="AH36" s="26"/>
      <c r="AI36" s="12"/>
      <c r="AJ36" s="26"/>
      <c r="AK36" s="38"/>
      <c r="AL36" s="38"/>
      <c r="AM36" s="38"/>
      <c r="AN36" s="38"/>
      <c r="AO36" s="38"/>
      <c r="AP36" s="38"/>
    </row>
    <row r="37" spans="1:46" s="39" customFormat="1" x14ac:dyDescent="0.2">
      <c r="A37" s="22" t="s">
        <v>44</v>
      </c>
      <c r="B37" s="26"/>
      <c r="F37" s="39">
        <f>F36+38.466+138.546</f>
        <v>351.37700000000001</v>
      </c>
      <c r="R37" s="39">
        <v>332.28</v>
      </c>
      <c r="S37" s="39">
        <v>10452.120000000001</v>
      </c>
      <c r="AC37" s="12"/>
      <c r="AD37" s="26"/>
      <c r="AE37" s="26"/>
      <c r="AF37" s="26"/>
      <c r="AG37" s="26"/>
      <c r="AH37" s="26"/>
      <c r="AI37" s="12"/>
      <c r="AJ37" s="26"/>
      <c r="AK37" s="38"/>
      <c r="AL37" s="38"/>
      <c r="AM37" s="38"/>
      <c r="AN37" s="38"/>
      <c r="AO37" s="38"/>
      <c r="AP37" s="38"/>
    </row>
    <row r="38" spans="1:46" s="39" customFormat="1" x14ac:dyDescent="0.2">
      <c r="A38" s="45"/>
      <c r="B38" s="25"/>
      <c r="AC38" s="12"/>
      <c r="AD38" s="26"/>
      <c r="AE38" s="26"/>
      <c r="AF38" s="26"/>
      <c r="AG38" s="26"/>
      <c r="AH38" s="26"/>
      <c r="AI38" s="12"/>
      <c r="AJ38" s="26"/>
      <c r="AK38" s="38"/>
      <c r="AL38" s="38"/>
      <c r="AM38" s="38"/>
      <c r="AN38" s="38"/>
      <c r="AO38" s="38"/>
      <c r="AP38" s="38"/>
    </row>
    <row r="39" spans="1:46" s="39" customFormat="1" x14ac:dyDescent="0.2">
      <c r="A39" s="22" t="s">
        <v>81</v>
      </c>
      <c r="B39" s="26">
        <f>351.377</f>
        <v>351.37700000000001</v>
      </c>
      <c r="AD39" s="26"/>
      <c r="AE39" s="26"/>
      <c r="AF39" s="26"/>
      <c r="AG39" s="26"/>
      <c r="AH39" s="26"/>
      <c r="AI39" s="12"/>
      <c r="AJ39" s="26"/>
      <c r="AK39" s="38"/>
      <c r="AL39" s="38"/>
      <c r="AM39" s="38"/>
      <c r="AN39" s="38"/>
      <c r="AO39" s="38"/>
      <c r="AP39" s="38"/>
    </row>
    <row r="40" spans="1:46" s="39" customFormat="1" x14ac:dyDescent="0.2">
      <c r="A40" s="22" t="s">
        <v>47</v>
      </c>
      <c r="B40" s="26"/>
      <c r="AC40" s="49" t="s">
        <v>64</v>
      </c>
      <c r="AD40" s="26">
        <v>26.769621229999998</v>
      </c>
      <c r="AE40" s="26">
        <v>25.236129999999999</v>
      </c>
      <c r="AF40" s="26">
        <v>589.1</v>
      </c>
      <c r="AG40" s="26"/>
      <c r="AH40" s="26"/>
      <c r="AI40" s="12"/>
      <c r="AJ40" s="26"/>
      <c r="AK40" s="38"/>
      <c r="AL40" s="38"/>
      <c r="AM40" s="38"/>
      <c r="AN40" s="38"/>
      <c r="AO40" s="38"/>
      <c r="AP40" s="38"/>
    </row>
    <row r="41" spans="1:46" s="39" customFormat="1" x14ac:dyDescent="0.2">
      <c r="A41" s="22"/>
      <c r="B41" s="25"/>
      <c r="AC41" s="50" t="s">
        <v>48</v>
      </c>
      <c r="AD41" s="26"/>
      <c r="AE41" s="26"/>
      <c r="AF41" s="26"/>
      <c r="AG41" s="26"/>
      <c r="AH41" s="26">
        <v>125.07772</v>
      </c>
      <c r="AI41" s="12"/>
      <c r="AJ41" s="26"/>
      <c r="AK41" s="38"/>
      <c r="AL41" s="38"/>
      <c r="AM41" s="38"/>
      <c r="AN41" s="38"/>
      <c r="AO41" s="38"/>
      <c r="AP41" s="38"/>
    </row>
    <row r="42" spans="1:46" s="39" customFormat="1" x14ac:dyDescent="0.2">
      <c r="A42" s="22" t="s">
        <v>45</v>
      </c>
      <c r="B42" s="26"/>
      <c r="F42" s="39">
        <v>724.06299999999999</v>
      </c>
      <c r="R42" s="39">
        <v>12.374000000000001</v>
      </c>
      <c r="S42" s="39">
        <v>10649.468999999999</v>
      </c>
      <c r="AC42" s="12"/>
      <c r="AD42" s="26"/>
      <c r="AE42" s="26"/>
      <c r="AF42" s="26"/>
      <c r="AG42" s="26"/>
      <c r="AH42" s="26"/>
      <c r="AI42" s="12"/>
      <c r="AJ42" s="26"/>
      <c r="AK42" s="38"/>
      <c r="AL42" s="38"/>
      <c r="AM42" s="38"/>
      <c r="AN42" s="38"/>
      <c r="AO42" s="38"/>
      <c r="AP42" s="38"/>
    </row>
    <row r="43" spans="1:46" s="39" customFormat="1" x14ac:dyDescent="0.2">
      <c r="A43" s="22" t="s">
        <v>46</v>
      </c>
      <c r="B43" s="26"/>
      <c r="F43" s="39">
        <f>724.063+143.391</f>
        <v>867.45399999999995</v>
      </c>
      <c r="R43" s="39">
        <f>300.31</f>
        <v>300.31</v>
      </c>
      <c r="S43" s="39">
        <v>10948.04</v>
      </c>
      <c r="AC43" s="12"/>
      <c r="AD43" s="26"/>
      <c r="AE43" s="26"/>
      <c r="AF43" s="26"/>
      <c r="AG43" s="26"/>
      <c r="AH43" s="26"/>
      <c r="AI43" s="12"/>
      <c r="AJ43" s="26"/>
      <c r="AK43" s="38"/>
      <c r="AL43" s="38"/>
      <c r="AM43" s="38"/>
      <c r="AN43" s="38"/>
      <c r="AO43" s="38"/>
      <c r="AP43" s="38"/>
    </row>
    <row r="44" spans="1:46" s="39" customFormat="1" x14ac:dyDescent="0.2">
      <c r="A44" s="22"/>
      <c r="B44" s="25"/>
      <c r="AC44" s="12"/>
      <c r="AD44" s="26"/>
      <c r="AE44" s="26"/>
      <c r="AF44" s="26"/>
      <c r="AG44" s="26"/>
      <c r="AH44" s="26"/>
      <c r="AI44" s="12"/>
      <c r="AJ44" s="26"/>
      <c r="AK44" s="38"/>
      <c r="AL44" s="38"/>
      <c r="AM44" s="38"/>
      <c r="AN44" s="38"/>
      <c r="AO44" s="38"/>
      <c r="AP44" s="38"/>
    </row>
    <row r="45" spans="1:46" s="39" customFormat="1" x14ac:dyDescent="0.2">
      <c r="A45" s="22" t="s">
        <v>81</v>
      </c>
      <c r="B45" s="26">
        <f>867.454</f>
        <v>867.45399999999995</v>
      </c>
      <c r="AD45" s="26"/>
      <c r="AE45" s="26"/>
      <c r="AF45" s="26"/>
      <c r="AG45" s="26"/>
      <c r="AH45" s="26"/>
      <c r="AI45" s="12"/>
      <c r="AJ45" s="26"/>
      <c r="AK45" s="38"/>
      <c r="AL45" s="38"/>
      <c r="AM45" s="38"/>
      <c r="AN45" s="38"/>
      <c r="AO45" s="38"/>
      <c r="AP45" s="38"/>
    </row>
    <row r="46" spans="1:46" s="39" customFormat="1" x14ac:dyDescent="0.2">
      <c r="A46" s="22" t="s">
        <v>47</v>
      </c>
      <c r="B46" s="25"/>
      <c r="AC46" s="49" t="s">
        <v>47</v>
      </c>
      <c r="AD46" s="26">
        <v>51.829928305449997</v>
      </c>
      <c r="AE46" s="26">
        <v>22.573699999999999</v>
      </c>
      <c r="AF46" s="26">
        <v>617.32000000000005</v>
      </c>
      <c r="AG46" s="26"/>
      <c r="AH46" s="26"/>
      <c r="AI46" s="12"/>
      <c r="AJ46" s="26"/>
      <c r="AK46" s="38"/>
      <c r="AL46" s="38"/>
      <c r="AM46" s="38"/>
      <c r="AN46" s="38"/>
      <c r="AO46" s="38"/>
      <c r="AP46" s="38"/>
    </row>
    <row r="47" spans="1:46" s="39" customFormat="1" x14ac:dyDescent="0.2">
      <c r="A47" s="50"/>
      <c r="B47" s="26"/>
      <c r="AC47" s="50" t="s">
        <v>48</v>
      </c>
      <c r="AD47" s="26"/>
      <c r="AE47" s="26"/>
      <c r="AF47" s="26"/>
      <c r="AG47" s="26"/>
      <c r="AH47" s="26">
        <v>121.55398</v>
      </c>
      <c r="AI47" s="12"/>
      <c r="AJ47" s="26"/>
      <c r="AK47" s="38"/>
      <c r="AL47" s="38"/>
      <c r="AM47" s="38"/>
      <c r="AN47" s="38"/>
      <c r="AO47" s="38"/>
      <c r="AP47" s="38"/>
    </row>
    <row r="48" spans="1:46" s="39" customFormat="1" x14ac:dyDescent="0.2">
      <c r="A48" s="22" t="s">
        <v>49</v>
      </c>
      <c r="B48" s="25"/>
      <c r="F48" s="39">
        <v>0</v>
      </c>
      <c r="R48" s="39">
        <v>5.2085999999999997</v>
      </c>
      <c r="S48" s="39">
        <v>11035.691000000001</v>
      </c>
      <c r="AC48" s="12"/>
      <c r="AD48" s="26"/>
      <c r="AE48" s="26"/>
      <c r="AF48" s="26"/>
      <c r="AG48" s="26"/>
      <c r="AH48" s="26"/>
      <c r="AI48" s="12"/>
      <c r="AJ48" s="26"/>
      <c r="AK48" s="38"/>
      <c r="AL48" s="38"/>
      <c r="AM48" s="38"/>
      <c r="AN48" s="38"/>
      <c r="AO48" s="38"/>
      <c r="AP48" s="38"/>
    </row>
    <row r="49" spans="1:42" s="39" customFormat="1" x14ac:dyDescent="0.2">
      <c r="A49" s="22" t="s">
        <v>50</v>
      </c>
      <c r="B49" s="26"/>
      <c r="F49" s="39">
        <v>156.47900000000001</v>
      </c>
      <c r="R49" s="39">
        <f>278.337</f>
        <v>278.33699999999999</v>
      </c>
      <c r="S49" s="39">
        <v>11558.34</v>
      </c>
      <c r="AC49" s="12"/>
      <c r="AD49" s="26"/>
      <c r="AE49" s="26"/>
      <c r="AF49" s="26"/>
      <c r="AG49" s="26"/>
      <c r="AH49" s="26"/>
      <c r="AI49" s="12"/>
      <c r="AJ49" s="26"/>
      <c r="AK49" s="38"/>
      <c r="AL49" s="38"/>
      <c r="AM49" s="38"/>
      <c r="AN49" s="38"/>
      <c r="AO49" s="38"/>
      <c r="AP49" s="38"/>
    </row>
    <row r="50" spans="1:42" s="39" customFormat="1" x14ac:dyDescent="0.2">
      <c r="A50" s="22"/>
      <c r="B50" s="26"/>
      <c r="AC50" s="12"/>
      <c r="AD50" s="26"/>
      <c r="AE50" s="26"/>
      <c r="AF50" s="26"/>
      <c r="AG50" s="26"/>
      <c r="AH50" s="26"/>
      <c r="AI50" s="12"/>
      <c r="AJ50" s="26"/>
      <c r="AK50" s="38"/>
      <c r="AL50" s="38"/>
      <c r="AM50" s="38"/>
      <c r="AN50" s="38"/>
      <c r="AO50" s="38"/>
      <c r="AP50" s="38"/>
    </row>
    <row r="51" spans="1:42" s="39" customFormat="1" x14ac:dyDescent="0.2">
      <c r="A51" s="22" t="s">
        <v>81</v>
      </c>
      <c r="B51" s="25">
        <f>156.479</f>
        <v>156.47900000000001</v>
      </c>
      <c r="AC51" s="49" t="s">
        <v>47</v>
      </c>
      <c r="AD51" s="26">
        <v>16.74325</v>
      </c>
      <c r="AE51" s="26">
        <v>20.843800000000002</v>
      </c>
      <c r="AF51" s="26">
        <v>651.76</v>
      </c>
      <c r="AG51" s="26"/>
      <c r="AH51" s="26"/>
      <c r="AI51" s="12"/>
      <c r="AJ51" s="26"/>
      <c r="AK51" s="38"/>
      <c r="AL51" s="38"/>
      <c r="AM51" s="38"/>
      <c r="AN51" s="38"/>
      <c r="AO51" s="38"/>
      <c r="AP51" s="38"/>
    </row>
    <row r="52" spans="1:42" s="39" customFormat="1" x14ac:dyDescent="0.2">
      <c r="A52" s="22" t="s">
        <v>47</v>
      </c>
      <c r="B52" s="26"/>
      <c r="AC52" s="50" t="s">
        <v>48</v>
      </c>
      <c r="AD52" s="26"/>
      <c r="AE52" s="26"/>
      <c r="AF52" s="26"/>
      <c r="AG52" s="26"/>
      <c r="AH52" s="26">
        <v>118.43882000000001</v>
      </c>
      <c r="AI52" s="12"/>
      <c r="AJ52" s="26"/>
      <c r="AK52" s="38"/>
      <c r="AL52" s="38"/>
      <c r="AM52" s="38"/>
      <c r="AN52" s="38"/>
      <c r="AO52" s="38"/>
      <c r="AP52" s="38"/>
    </row>
    <row r="53" spans="1:42" s="39" customFormat="1" x14ac:dyDescent="0.2">
      <c r="A53" s="22"/>
      <c r="B53" s="25"/>
      <c r="AC53" s="12"/>
      <c r="AD53" s="26"/>
      <c r="AE53" s="26"/>
      <c r="AF53" s="26"/>
      <c r="AG53" s="26"/>
      <c r="AH53" s="26"/>
      <c r="AI53" s="12"/>
      <c r="AJ53" s="26"/>
      <c r="AK53" s="38"/>
      <c r="AL53" s="38"/>
      <c r="AM53" s="38"/>
      <c r="AN53" s="38"/>
      <c r="AO53" s="38"/>
      <c r="AP53" s="38"/>
    </row>
    <row r="54" spans="1:42" s="39" customFormat="1" x14ac:dyDescent="0.2">
      <c r="A54" s="22" t="s">
        <v>51</v>
      </c>
      <c r="B54" s="25"/>
      <c r="F54" s="39">
        <v>0</v>
      </c>
      <c r="R54" s="39">
        <v>3.2269999999999999</v>
      </c>
      <c r="S54" s="39">
        <v>11471.5188</v>
      </c>
      <c r="AC54" s="12"/>
      <c r="AD54" s="26"/>
      <c r="AE54" s="26"/>
      <c r="AF54" s="26"/>
      <c r="AG54" s="26"/>
      <c r="AH54" s="26"/>
      <c r="AI54" s="12"/>
      <c r="AJ54" s="26"/>
      <c r="AK54" s="38"/>
      <c r="AL54" s="38"/>
      <c r="AM54" s="38"/>
      <c r="AN54" s="38"/>
      <c r="AO54" s="38"/>
      <c r="AP54" s="38"/>
    </row>
    <row r="55" spans="1:42" s="39" customFormat="1" x14ac:dyDescent="0.2">
      <c r="A55" s="22" t="s">
        <v>52</v>
      </c>
      <c r="B55" s="26"/>
      <c r="F55" s="39">
        <v>142.535</v>
      </c>
      <c r="R55" s="39">
        <f>253.307</f>
        <v>253.30699999999999</v>
      </c>
      <c r="S55" s="39">
        <v>11896.06</v>
      </c>
      <c r="AC55" s="12"/>
      <c r="AD55" s="26"/>
      <c r="AE55" s="26"/>
      <c r="AF55" s="26"/>
      <c r="AG55" s="26"/>
      <c r="AH55" s="26"/>
      <c r="AI55" s="12"/>
      <c r="AJ55" s="26"/>
      <c r="AK55" s="38"/>
      <c r="AL55" s="38"/>
      <c r="AM55" s="38"/>
      <c r="AN55" s="38"/>
      <c r="AO55" s="38"/>
      <c r="AP55" s="38"/>
    </row>
    <row r="56" spans="1:42" s="39" customFormat="1" x14ac:dyDescent="0.2">
      <c r="A56" s="22"/>
      <c r="B56" s="26"/>
      <c r="AC56" s="49" t="s">
        <v>47</v>
      </c>
      <c r="AD56" s="26">
        <v>15.251250000000001</v>
      </c>
      <c r="AE56" s="26">
        <v>18.90326</v>
      </c>
      <c r="AF56" s="26">
        <v>672.24</v>
      </c>
      <c r="AG56" s="26"/>
      <c r="AH56" s="26"/>
      <c r="AI56" s="12"/>
      <c r="AJ56" s="26"/>
      <c r="AK56" s="38"/>
      <c r="AL56" s="38"/>
      <c r="AM56" s="38"/>
      <c r="AN56" s="38"/>
      <c r="AO56" s="38"/>
      <c r="AP56" s="38"/>
    </row>
    <row r="57" spans="1:42" s="39" customFormat="1" x14ac:dyDescent="0.2">
      <c r="A57" s="22" t="s">
        <v>81</v>
      </c>
      <c r="B57" s="25">
        <f>142.535</f>
        <v>142.535</v>
      </c>
      <c r="AC57" s="50" t="s">
        <v>48</v>
      </c>
      <c r="AD57" s="26"/>
      <c r="AE57" s="26"/>
      <c r="AF57" s="26"/>
      <c r="AG57" s="26"/>
      <c r="AH57" s="26">
        <v>115.11327</v>
      </c>
      <c r="AI57" s="12"/>
      <c r="AJ57" s="26"/>
      <c r="AK57" s="38"/>
      <c r="AL57" s="38"/>
      <c r="AM57" s="38"/>
      <c r="AN57" s="38"/>
      <c r="AO57" s="38"/>
      <c r="AP57" s="38"/>
    </row>
    <row r="58" spans="1:42" s="39" customFormat="1" x14ac:dyDescent="0.2">
      <c r="A58" s="22" t="s">
        <v>47</v>
      </c>
      <c r="B58" s="26"/>
      <c r="AD58" s="26"/>
      <c r="AE58" s="26"/>
      <c r="AF58" s="26"/>
      <c r="AG58" s="26"/>
      <c r="AH58" s="26"/>
      <c r="AI58" s="12"/>
      <c r="AJ58" s="26"/>
      <c r="AK58" s="38"/>
      <c r="AL58" s="38"/>
      <c r="AM58" s="38"/>
      <c r="AN58" s="38"/>
      <c r="AO58" s="38"/>
      <c r="AP58" s="38"/>
    </row>
    <row r="59" spans="1:42" s="39" customFormat="1" x14ac:dyDescent="0.2">
      <c r="A59" s="50"/>
      <c r="B59" s="26"/>
      <c r="AC59" s="50"/>
      <c r="AD59" s="26"/>
      <c r="AE59" s="26"/>
      <c r="AF59" s="26"/>
      <c r="AG59" s="26"/>
      <c r="AH59" s="26"/>
      <c r="AI59" s="12"/>
      <c r="AJ59" s="26"/>
      <c r="AK59" s="38"/>
      <c r="AL59" s="38"/>
      <c r="AM59" s="38"/>
      <c r="AN59" s="38"/>
      <c r="AO59" s="38"/>
      <c r="AP59" s="38"/>
    </row>
    <row r="60" spans="1:42" x14ac:dyDescent="0.2">
      <c r="A60" s="5"/>
      <c r="D60" s="14" t="s">
        <v>60</v>
      </c>
      <c r="E60" s="15"/>
      <c r="F60" s="15"/>
      <c r="G60" s="15"/>
      <c r="H60" s="15"/>
      <c r="I60" s="15"/>
      <c r="J60" s="16"/>
      <c r="M60" s="14" t="s">
        <v>67</v>
      </c>
      <c r="N60" s="15"/>
      <c r="O60" s="15"/>
      <c r="P60" s="15"/>
      <c r="Q60" s="15"/>
      <c r="R60" s="16"/>
      <c r="AC60" s="5"/>
      <c r="AD60" s="24"/>
    </row>
    <row r="61" spans="1:42" x14ac:dyDescent="0.2">
      <c r="A61" s="5"/>
      <c r="D61" s="17" t="s">
        <v>61</v>
      </c>
      <c r="J61" s="18"/>
      <c r="M61" s="17" t="s">
        <v>68</v>
      </c>
      <c r="R61" s="18"/>
      <c r="AC61" s="5"/>
      <c r="AD61" s="24"/>
    </row>
    <row r="62" spans="1:42" x14ac:dyDescent="0.2">
      <c r="A62" s="5"/>
      <c r="D62" s="17" t="s">
        <v>65</v>
      </c>
      <c r="J62" s="18"/>
      <c r="M62" s="28" t="s">
        <v>66</v>
      </c>
      <c r="N62" s="20"/>
      <c r="O62" s="20"/>
      <c r="P62" s="20"/>
      <c r="Q62" s="20"/>
      <c r="R62" s="21"/>
      <c r="AC62" s="5"/>
      <c r="AD62" s="24"/>
    </row>
    <row r="63" spans="1:42" x14ac:dyDescent="0.2">
      <c r="A63" s="5"/>
      <c r="D63" s="19" t="s">
        <v>62</v>
      </c>
      <c r="E63" s="20"/>
      <c r="F63" s="20"/>
      <c r="G63" s="20"/>
      <c r="H63" s="20"/>
      <c r="I63" s="20"/>
      <c r="J63" s="21"/>
      <c r="AC63" s="5"/>
      <c r="AD63" s="24"/>
    </row>
    <row r="64" spans="1:42" ht="13.5" x14ac:dyDescent="0.25">
      <c r="A64" s="5"/>
      <c r="AC64" s="23" t="s">
        <v>83</v>
      </c>
      <c r="AD64" s="24"/>
    </row>
    <row r="65" spans="1:42" s="61" customFormat="1" ht="13.5" x14ac:dyDescent="0.25">
      <c r="A65" s="11" t="s">
        <v>78</v>
      </c>
      <c r="B65" s="60" t="s">
        <v>79</v>
      </c>
      <c r="AC65" s="41" t="s">
        <v>39</v>
      </c>
      <c r="AD65" s="3" t="s">
        <v>73</v>
      </c>
      <c r="AE65" s="3" t="s">
        <v>73</v>
      </c>
      <c r="AF65" s="3" t="s">
        <v>73</v>
      </c>
      <c r="AG65" s="3" t="s">
        <v>73</v>
      </c>
      <c r="AH65" s="3" t="s">
        <v>74</v>
      </c>
      <c r="AI65" s="27"/>
      <c r="AJ65" s="3"/>
      <c r="AK65" s="62"/>
      <c r="AL65" s="62"/>
      <c r="AM65" s="62"/>
      <c r="AN65" s="62"/>
      <c r="AO65" s="62"/>
      <c r="AP65" s="62"/>
    </row>
    <row r="66" spans="1:42" s="61" customFormat="1" x14ac:dyDescent="0.2">
      <c r="A66" s="1" t="s">
        <v>53</v>
      </c>
      <c r="B66" s="3"/>
      <c r="AC66" s="27"/>
      <c r="AD66" s="3" t="s">
        <v>72</v>
      </c>
      <c r="AE66" s="3" t="s">
        <v>75</v>
      </c>
      <c r="AF66" s="3" t="s">
        <v>76</v>
      </c>
      <c r="AG66" s="3" t="s">
        <v>71</v>
      </c>
      <c r="AH66" s="3" t="s">
        <v>77</v>
      </c>
      <c r="AI66" s="27"/>
      <c r="AJ66" s="3"/>
      <c r="AK66" s="62"/>
      <c r="AL66" s="62"/>
      <c r="AM66" s="62"/>
      <c r="AN66" s="62"/>
      <c r="AO66" s="62"/>
      <c r="AP66" s="62"/>
    </row>
    <row r="67" spans="1:42" s="61" customFormat="1" x14ac:dyDescent="0.2">
      <c r="A67" s="1"/>
      <c r="B67" s="3"/>
      <c r="AC67" s="27"/>
      <c r="AD67" s="3"/>
      <c r="AE67" s="3"/>
      <c r="AF67" s="3"/>
      <c r="AG67" s="3"/>
      <c r="AH67" s="3"/>
      <c r="AI67" s="27"/>
      <c r="AJ67" s="3"/>
      <c r="AK67" s="62"/>
      <c r="AL67" s="62"/>
      <c r="AM67" s="62"/>
      <c r="AN67" s="62"/>
      <c r="AO67" s="62"/>
      <c r="AP67" s="62"/>
    </row>
    <row r="68" spans="1:42" s="61" customFormat="1" x14ac:dyDescent="0.2">
      <c r="B68" s="60"/>
      <c r="AC68" s="27"/>
      <c r="AD68" s="3"/>
      <c r="AE68" s="3"/>
      <c r="AF68" s="3"/>
      <c r="AG68" s="3"/>
      <c r="AH68" s="3"/>
      <c r="AI68" s="27"/>
      <c r="AJ68" s="3"/>
      <c r="AK68" s="62"/>
      <c r="AL68" s="62"/>
      <c r="AM68" s="62"/>
      <c r="AN68" s="62"/>
      <c r="AO68" s="62"/>
      <c r="AP68" s="62"/>
    </row>
    <row r="69" spans="1:42" s="61" customFormat="1" x14ac:dyDescent="0.2">
      <c r="A69" s="11">
        <v>2013</v>
      </c>
      <c r="B69" s="60"/>
      <c r="F69" s="3">
        <f>351.377</f>
        <v>351.37700000000001</v>
      </c>
      <c r="R69" s="61">
        <v>471.32211427436005</v>
      </c>
      <c r="S69" s="61">
        <v>17510.664269081601</v>
      </c>
      <c r="V69" s="61">
        <v>0</v>
      </c>
      <c r="W69" s="61">
        <v>10.935</v>
      </c>
      <c r="AC69" s="27"/>
      <c r="AD69" s="37">
        <f>AD40</f>
        <v>26.769621229999998</v>
      </c>
      <c r="AE69" s="3">
        <v>35.712722009230077</v>
      </c>
      <c r="AF69" s="3">
        <v>987.11434169547783</v>
      </c>
      <c r="AG69" s="3">
        <v>0</v>
      </c>
      <c r="AH69" s="68">
        <f>AH12+AH41</f>
        <v>3799.0554300000003</v>
      </c>
      <c r="AI69" s="27"/>
      <c r="AJ69" s="3"/>
      <c r="AK69" s="62"/>
      <c r="AL69" s="62"/>
      <c r="AM69" s="62"/>
      <c r="AN69" s="62"/>
      <c r="AO69" s="62"/>
      <c r="AP69" s="62"/>
    </row>
    <row r="70" spans="1:42" s="61" customFormat="1" x14ac:dyDescent="0.2">
      <c r="A70" s="11"/>
      <c r="B70" s="3"/>
      <c r="AC70" s="27"/>
      <c r="AD70" s="3"/>
      <c r="AE70" s="3"/>
      <c r="AF70" s="3"/>
      <c r="AG70" s="3"/>
      <c r="AH70" s="3"/>
      <c r="AI70" s="27"/>
      <c r="AJ70" s="3"/>
      <c r="AK70" s="62"/>
      <c r="AL70" s="62"/>
      <c r="AM70" s="62"/>
      <c r="AN70" s="62"/>
      <c r="AO70" s="62"/>
      <c r="AP70" s="62"/>
    </row>
    <row r="71" spans="1:42" s="61" customFormat="1" x14ac:dyDescent="0.2">
      <c r="A71" s="63"/>
      <c r="B71" s="3"/>
      <c r="AC71" s="27"/>
      <c r="AD71" s="3"/>
      <c r="AE71" s="3"/>
      <c r="AF71" s="3"/>
      <c r="AG71" s="3"/>
      <c r="AH71" s="3"/>
      <c r="AI71" s="27"/>
      <c r="AJ71" s="3"/>
      <c r="AK71" s="62"/>
      <c r="AL71" s="62"/>
      <c r="AM71" s="62"/>
      <c r="AN71" s="62"/>
      <c r="AO71" s="62"/>
      <c r="AP71" s="62"/>
    </row>
    <row r="72" spans="1:42" s="61" customFormat="1" x14ac:dyDescent="0.2">
      <c r="A72" s="11">
        <v>2014</v>
      </c>
      <c r="B72" s="3"/>
      <c r="F72" s="3">
        <f>867.454</f>
        <v>867.45399999999995</v>
      </c>
      <c r="R72" s="61">
        <v>378.04295814443003</v>
      </c>
      <c r="S72" s="61">
        <v>17932.926006125599</v>
      </c>
      <c r="V72" s="85">
        <v>58.21</v>
      </c>
      <c r="W72" s="61">
        <v>0</v>
      </c>
      <c r="AC72" s="27"/>
      <c r="AD72" s="3">
        <f>AD46</f>
        <v>51.829928305449997</v>
      </c>
      <c r="AE72" s="3">
        <v>28.36663397449054</v>
      </c>
      <c r="AF72" s="3">
        <v>1011.0488315436462</v>
      </c>
      <c r="AG72" s="3">
        <v>4.2665499999999996</v>
      </c>
      <c r="AH72" s="3">
        <f>AH18+AH47</f>
        <v>3795.8435800000002</v>
      </c>
      <c r="AI72" s="27"/>
      <c r="AJ72" s="3"/>
      <c r="AK72" s="62"/>
      <c r="AL72" s="62"/>
      <c r="AM72" s="62"/>
      <c r="AN72" s="62"/>
      <c r="AO72" s="62"/>
      <c r="AP72" s="62"/>
    </row>
    <row r="73" spans="1:42" s="61" customFormat="1" x14ac:dyDescent="0.2">
      <c r="A73" s="63"/>
      <c r="B73" s="3"/>
      <c r="F73" s="3"/>
      <c r="V73" s="85"/>
      <c r="AC73" s="27"/>
      <c r="AD73" s="3"/>
      <c r="AE73" s="3"/>
      <c r="AF73" s="3"/>
      <c r="AG73" s="3"/>
      <c r="AH73" s="3"/>
      <c r="AI73" s="27"/>
      <c r="AJ73" s="3"/>
      <c r="AK73" s="62"/>
      <c r="AL73" s="62"/>
      <c r="AM73" s="62"/>
      <c r="AN73" s="62"/>
      <c r="AO73" s="62"/>
      <c r="AP73" s="62"/>
    </row>
    <row r="74" spans="1:42" s="61" customFormat="1" x14ac:dyDescent="0.2">
      <c r="A74" s="64"/>
      <c r="B74" s="3"/>
      <c r="F74" s="3"/>
      <c r="V74" s="85"/>
      <c r="AC74" s="27"/>
      <c r="AD74" s="3"/>
      <c r="AE74" s="3"/>
      <c r="AF74" s="3"/>
      <c r="AG74" s="3"/>
      <c r="AH74" s="3"/>
      <c r="AI74" s="27"/>
      <c r="AJ74" s="3"/>
      <c r="AK74" s="62"/>
      <c r="AL74" s="62"/>
      <c r="AM74" s="62"/>
      <c r="AN74" s="62"/>
      <c r="AO74" s="62"/>
      <c r="AP74" s="62"/>
    </row>
    <row r="75" spans="1:42" s="61" customFormat="1" x14ac:dyDescent="0.2">
      <c r="A75" s="11">
        <v>2015</v>
      </c>
      <c r="B75" s="3"/>
      <c r="F75" s="60">
        <f>156.479</f>
        <v>156.47900000000001</v>
      </c>
      <c r="R75" s="61">
        <v>366.11368643586002</v>
      </c>
      <c r="S75" s="61">
        <v>19367.591161620239</v>
      </c>
      <c r="V75" s="85">
        <v>63.62</v>
      </c>
      <c r="W75" s="61">
        <v>0</v>
      </c>
      <c r="AC75" s="27"/>
      <c r="AD75" s="3">
        <f>AD51</f>
        <v>16.74325</v>
      </c>
      <c r="AE75" s="3">
        <v>27.39233869489723</v>
      </c>
      <c r="AF75" s="3">
        <v>1091.9340766668956</v>
      </c>
      <c r="AG75" s="3">
        <v>4.66303</v>
      </c>
      <c r="AH75" s="60">
        <f>AH24+AH52</f>
        <v>3706.0758600000004</v>
      </c>
      <c r="AI75" s="27"/>
      <c r="AJ75" s="3"/>
      <c r="AK75" s="62"/>
      <c r="AL75" s="62"/>
      <c r="AM75" s="62"/>
      <c r="AN75" s="62"/>
      <c r="AO75" s="62"/>
      <c r="AP75" s="62"/>
    </row>
    <row r="76" spans="1:42" s="61" customFormat="1" x14ac:dyDescent="0.2">
      <c r="A76" s="64"/>
      <c r="B76" s="3"/>
      <c r="F76" s="3"/>
      <c r="V76" s="85"/>
      <c r="AC76" s="27"/>
      <c r="AD76" s="3"/>
      <c r="AE76" s="3"/>
      <c r="AF76" s="3"/>
      <c r="AG76" s="3"/>
      <c r="AH76" s="3"/>
      <c r="AI76" s="27"/>
      <c r="AJ76" s="3"/>
      <c r="AK76" s="62"/>
      <c r="AL76" s="62"/>
      <c r="AM76" s="62"/>
      <c r="AN76" s="62"/>
      <c r="AO76" s="62"/>
      <c r="AP76" s="62"/>
    </row>
    <row r="77" spans="1:42" s="61" customFormat="1" x14ac:dyDescent="0.2">
      <c r="A77" s="11"/>
      <c r="B77" s="3"/>
      <c r="F77" s="60"/>
      <c r="V77" s="85"/>
      <c r="AC77" s="27"/>
      <c r="AD77" s="3"/>
      <c r="AE77" s="3"/>
      <c r="AF77" s="3"/>
      <c r="AG77" s="3"/>
      <c r="AH77" s="3"/>
      <c r="AI77" s="27"/>
      <c r="AJ77" s="3"/>
      <c r="AK77" s="62"/>
      <c r="AL77" s="62"/>
      <c r="AM77" s="62"/>
      <c r="AN77" s="62"/>
      <c r="AO77" s="62"/>
      <c r="AP77" s="62"/>
    </row>
    <row r="78" spans="1:42" s="61" customFormat="1" x14ac:dyDescent="0.2">
      <c r="A78" s="11">
        <v>2016</v>
      </c>
      <c r="B78" s="3"/>
      <c r="F78" s="60">
        <f>142.535</f>
        <v>142.535</v>
      </c>
      <c r="R78" s="61">
        <v>331.81078613211997</v>
      </c>
      <c r="S78" s="61">
        <v>20093.12643171144</v>
      </c>
      <c r="V78" s="85">
        <v>75.39</v>
      </c>
      <c r="W78" s="61">
        <v>0</v>
      </c>
      <c r="AC78" s="27"/>
      <c r="AD78" s="3">
        <f>AD56</f>
        <v>15.251250000000001</v>
      </c>
      <c r="AE78" s="3">
        <v>24.752953266857471</v>
      </c>
      <c r="AF78" s="3">
        <v>1135.1218313190116</v>
      </c>
      <c r="AG78" s="3">
        <v>5.5261500000000003</v>
      </c>
      <c r="AH78" s="69">
        <f>AH30+AH57</f>
        <v>4223.6527730999996</v>
      </c>
      <c r="AI78" s="27"/>
      <c r="AJ78" s="3"/>
      <c r="AK78" s="62"/>
      <c r="AL78" s="62"/>
      <c r="AM78" s="62"/>
      <c r="AN78" s="62"/>
      <c r="AO78" s="62"/>
      <c r="AP78" s="62"/>
    </row>
    <row r="79" spans="1:42" s="61" customFormat="1" x14ac:dyDescent="0.2">
      <c r="A79" s="65"/>
      <c r="B79" s="3"/>
      <c r="F79" s="60"/>
      <c r="AC79" s="27"/>
      <c r="AD79" s="3"/>
      <c r="AE79" s="3"/>
      <c r="AF79" s="3"/>
      <c r="AG79" s="3"/>
      <c r="AH79" s="3"/>
      <c r="AI79" s="27"/>
      <c r="AJ79" s="3"/>
      <c r="AK79" s="62"/>
      <c r="AL79" s="62"/>
      <c r="AM79" s="62"/>
      <c r="AN79" s="62"/>
      <c r="AO79" s="62"/>
      <c r="AP79" s="62"/>
    </row>
    <row r="80" spans="1:42" s="61" customFormat="1" x14ac:dyDescent="0.2">
      <c r="A80" s="11"/>
      <c r="B80" s="3"/>
      <c r="AC80" s="27"/>
      <c r="AD80" s="3"/>
      <c r="AE80" s="3"/>
      <c r="AF80" s="3"/>
      <c r="AG80" s="3"/>
      <c r="AH80" s="3"/>
      <c r="AI80" s="27"/>
      <c r="AJ80" s="3"/>
      <c r="AK80" s="62"/>
      <c r="AL80" s="62"/>
      <c r="AM80" s="62"/>
      <c r="AN80" s="62"/>
      <c r="AO80" s="62"/>
      <c r="AP80" s="62"/>
    </row>
    <row r="81" spans="1:42" s="61" customFormat="1" x14ac:dyDescent="0.2">
      <c r="A81" s="64"/>
      <c r="B81" s="60"/>
      <c r="AC81" s="27"/>
      <c r="AD81" s="3"/>
      <c r="AE81" s="3"/>
      <c r="AF81" s="3"/>
      <c r="AG81" s="3"/>
      <c r="AH81" s="3"/>
      <c r="AI81" s="27"/>
      <c r="AJ81" s="3"/>
      <c r="AK81" s="62"/>
      <c r="AL81" s="62"/>
      <c r="AM81" s="62"/>
      <c r="AN81" s="62"/>
      <c r="AO81" s="62"/>
      <c r="AP81" s="62"/>
    </row>
    <row r="82" spans="1:42" s="61" customFormat="1" x14ac:dyDescent="0.2">
      <c r="A82" s="11"/>
      <c r="B82" s="3"/>
      <c r="AC82" s="27"/>
      <c r="AD82" s="3"/>
      <c r="AE82" s="3"/>
      <c r="AF82" s="3"/>
      <c r="AG82" s="3"/>
      <c r="AH82" s="3"/>
      <c r="AI82" s="27"/>
      <c r="AJ82" s="3"/>
      <c r="AK82" s="62"/>
      <c r="AL82" s="62"/>
      <c r="AM82" s="62"/>
      <c r="AN82" s="62"/>
      <c r="AO82" s="62"/>
      <c r="AP82" s="62"/>
    </row>
    <row r="83" spans="1:42" x14ac:dyDescent="0.2">
      <c r="B83" s="4"/>
    </row>
    <row r="85" spans="1:42" s="13" customFormat="1" x14ac:dyDescent="0.2">
      <c r="A85" s="80"/>
      <c r="B85" s="81"/>
      <c r="AC85" s="82"/>
      <c r="AD85" s="83"/>
      <c r="AE85" s="83"/>
      <c r="AF85" s="83"/>
      <c r="AG85" s="83"/>
      <c r="AH85" s="83"/>
      <c r="AI85" s="82"/>
      <c r="AJ85" s="83"/>
      <c r="AK85" s="84"/>
      <c r="AL85" s="84"/>
      <c r="AM85" s="84"/>
      <c r="AN85" s="84"/>
      <c r="AO85" s="84"/>
      <c r="AP85" s="84"/>
    </row>
    <row r="86" spans="1:42" s="13" customFormat="1" x14ac:dyDescent="0.2">
      <c r="A86" s="6"/>
      <c r="B86" s="83"/>
      <c r="AC86" s="82"/>
      <c r="AD86" s="83"/>
      <c r="AE86" s="83"/>
      <c r="AF86" s="83"/>
      <c r="AG86" s="83"/>
      <c r="AH86" s="83"/>
      <c r="AI86" s="82"/>
      <c r="AJ86" s="83"/>
      <c r="AK86" s="84"/>
      <c r="AL86" s="84"/>
      <c r="AM86" s="84"/>
      <c r="AN86" s="84"/>
      <c r="AO86" s="84"/>
      <c r="AP86" s="84"/>
    </row>
    <row r="87" spans="1:42" s="13" customFormat="1" x14ac:dyDescent="0.2">
      <c r="A87" s="5"/>
      <c r="B87" s="81"/>
      <c r="AC87" s="82"/>
      <c r="AD87" s="83"/>
      <c r="AE87" s="83"/>
      <c r="AF87" s="83"/>
      <c r="AG87" s="83"/>
      <c r="AH87" s="83"/>
      <c r="AI87" s="82"/>
      <c r="AJ87" s="83"/>
      <c r="AK87" s="84"/>
      <c r="AL87" s="84"/>
      <c r="AM87" s="84"/>
      <c r="AN87" s="84"/>
      <c r="AO87" s="84"/>
      <c r="AP87" s="84"/>
    </row>
    <row r="88" spans="1:42" s="13" customFormat="1" x14ac:dyDescent="0.2">
      <c r="A88" s="80"/>
      <c r="B88" s="83"/>
      <c r="AC88" s="82"/>
      <c r="AD88" s="83"/>
      <c r="AE88" s="83"/>
      <c r="AF88" s="83"/>
      <c r="AG88" s="83"/>
      <c r="AH88" s="83"/>
      <c r="AI88" s="82"/>
      <c r="AJ88" s="83"/>
      <c r="AK88" s="84"/>
      <c r="AL88" s="84"/>
      <c r="AM88" s="84"/>
      <c r="AN88" s="84"/>
      <c r="AO88" s="84"/>
      <c r="AP88" s="84"/>
    </row>
    <row r="89" spans="1:42" s="13" customFormat="1" x14ac:dyDescent="0.2">
      <c r="A89" s="80"/>
      <c r="B89" s="81"/>
      <c r="AC89" s="82"/>
      <c r="AD89" s="83"/>
      <c r="AE89" s="83"/>
      <c r="AF89" s="83"/>
      <c r="AG89" s="83"/>
      <c r="AH89" s="83"/>
      <c r="AI89" s="82"/>
      <c r="AJ89" s="83"/>
      <c r="AK89" s="84"/>
      <c r="AL89" s="84"/>
      <c r="AM89" s="84"/>
      <c r="AN89" s="84"/>
      <c r="AO89" s="84"/>
      <c r="AP89" s="84"/>
    </row>
    <row r="90" spans="1:42" s="13" customFormat="1" x14ac:dyDescent="0.2">
      <c r="A90" s="80"/>
      <c r="B90" s="83"/>
      <c r="AC90" s="82"/>
      <c r="AD90" s="83"/>
      <c r="AE90" s="83"/>
      <c r="AF90" s="83"/>
      <c r="AG90" s="83"/>
      <c r="AH90" s="83"/>
      <c r="AI90" s="82"/>
      <c r="AJ90" s="83"/>
      <c r="AK90" s="84"/>
      <c r="AL90" s="84"/>
      <c r="AM90" s="84"/>
      <c r="AN90" s="84"/>
      <c r="AO90" s="84"/>
      <c r="AP90" s="84"/>
    </row>
    <row r="91" spans="1:42" s="13" customFormat="1" x14ac:dyDescent="0.2">
      <c r="A91" s="80"/>
      <c r="B91" s="81"/>
      <c r="AC91" s="82"/>
      <c r="AD91" s="83"/>
      <c r="AE91" s="83"/>
      <c r="AF91" s="83"/>
      <c r="AG91" s="83"/>
      <c r="AH91" s="83"/>
      <c r="AI91" s="82"/>
      <c r="AJ91" s="83"/>
      <c r="AK91" s="84"/>
      <c r="AL91" s="84"/>
      <c r="AM91" s="84"/>
      <c r="AN91" s="84"/>
      <c r="AO91" s="84"/>
      <c r="AP91" s="84"/>
    </row>
    <row r="92" spans="1:42" s="13" customFormat="1" x14ac:dyDescent="0.2">
      <c r="A92" s="80"/>
      <c r="B92" s="83"/>
      <c r="AC92" s="82"/>
      <c r="AD92" s="83"/>
      <c r="AE92" s="83"/>
      <c r="AF92" s="83"/>
      <c r="AG92" s="83"/>
      <c r="AH92" s="83"/>
      <c r="AI92" s="82"/>
      <c r="AJ92" s="83"/>
      <c r="AK92" s="84"/>
      <c r="AL92" s="84"/>
      <c r="AM92" s="84"/>
      <c r="AN92" s="84"/>
      <c r="AO92" s="84"/>
      <c r="AP92" s="84"/>
    </row>
    <row r="93" spans="1:42" s="13" customFormat="1" x14ac:dyDescent="0.2">
      <c r="A93" s="80"/>
      <c r="B93" s="81"/>
      <c r="AC93" s="82"/>
      <c r="AD93" s="83"/>
      <c r="AE93" s="83"/>
      <c r="AF93" s="83"/>
      <c r="AG93" s="83"/>
      <c r="AH93" s="83"/>
      <c r="AI93" s="82"/>
      <c r="AJ93" s="83"/>
      <c r="AK93" s="84"/>
      <c r="AL93" s="84"/>
      <c r="AM93" s="84"/>
      <c r="AN93" s="84"/>
      <c r="AO93" s="84"/>
      <c r="AP93" s="84"/>
    </row>
    <row r="94" spans="1:42" s="13" customFormat="1" x14ac:dyDescent="0.2">
      <c r="A94" s="6"/>
      <c r="B94" s="83"/>
      <c r="AC94" s="82"/>
      <c r="AD94" s="83"/>
      <c r="AE94" s="83"/>
      <c r="AF94" s="83"/>
      <c r="AG94" s="83"/>
      <c r="AH94" s="83"/>
      <c r="AI94" s="82"/>
      <c r="AJ94" s="83"/>
      <c r="AK94" s="84"/>
      <c r="AL94" s="84"/>
      <c r="AM94" s="84"/>
      <c r="AN94" s="84"/>
      <c r="AO94" s="84"/>
      <c r="AP94" s="84"/>
    </row>
    <row r="95" spans="1:42" s="13" customFormat="1" x14ac:dyDescent="0.2">
      <c r="A95" s="5"/>
      <c r="B95" s="83"/>
      <c r="AC95" s="82"/>
      <c r="AD95" s="83"/>
      <c r="AE95" s="83"/>
      <c r="AF95" s="83"/>
      <c r="AG95" s="83"/>
      <c r="AH95" s="83"/>
      <c r="AI95" s="82"/>
      <c r="AJ95" s="83"/>
      <c r="AK95" s="84"/>
      <c r="AL95" s="84"/>
      <c r="AM95" s="84"/>
      <c r="AN95" s="84"/>
      <c r="AO95" s="84"/>
      <c r="AP95" s="84"/>
    </row>
    <row r="96" spans="1:42" s="13" customFormat="1" x14ac:dyDescent="0.2">
      <c r="A96" s="80"/>
      <c r="B96" s="83"/>
      <c r="AC96" s="82"/>
      <c r="AD96" s="83"/>
      <c r="AE96" s="83"/>
      <c r="AF96" s="83"/>
      <c r="AG96" s="83"/>
      <c r="AH96" s="83"/>
      <c r="AI96" s="82"/>
      <c r="AJ96" s="83"/>
      <c r="AK96" s="84"/>
      <c r="AL96" s="84"/>
      <c r="AM96" s="84"/>
      <c r="AN96" s="84"/>
      <c r="AO96" s="84"/>
      <c r="AP96" s="84"/>
    </row>
    <row r="97" spans="1:42" s="13" customFormat="1" x14ac:dyDescent="0.2">
      <c r="A97" s="80"/>
      <c r="B97" s="83"/>
      <c r="AC97" s="82"/>
      <c r="AD97" s="83"/>
      <c r="AE97" s="83"/>
      <c r="AF97" s="83"/>
      <c r="AG97" s="83"/>
      <c r="AH97" s="83"/>
      <c r="AI97" s="82"/>
      <c r="AJ97" s="83"/>
      <c r="AK97" s="84"/>
      <c r="AL97" s="84"/>
      <c r="AM97" s="84"/>
      <c r="AN97" s="84"/>
      <c r="AO97" s="84"/>
      <c r="AP97" s="84"/>
    </row>
    <row r="98" spans="1:42" s="13" customFormat="1" x14ac:dyDescent="0.2">
      <c r="A98" s="80"/>
      <c r="B98" s="83"/>
      <c r="AC98" s="82"/>
      <c r="AD98" s="83"/>
      <c r="AE98" s="83"/>
      <c r="AF98" s="83"/>
      <c r="AG98" s="83"/>
      <c r="AH98" s="83"/>
      <c r="AI98" s="82"/>
      <c r="AJ98" s="83"/>
      <c r="AK98" s="84"/>
      <c r="AL98" s="84"/>
      <c r="AM98" s="84"/>
      <c r="AN98" s="84"/>
      <c r="AO98" s="84"/>
      <c r="AP98" s="84"/>
    </row>
    <row r="99" spans="1:42" s="13" customFormat="1" x14ac:dyDescent="0.2">
      <c r="A99" s="80"/>
      <c r="B99" s="83"/>
      <c r="AC99" s="82"/>
      <c r="AD99" s="83"/>
      <c r="AE99" s="83"/>
      <c r="AF99" s="83"/>
      <c r="AG99" s="83"/>
      <c r="AH99" s="83"/>
      <c r="AI99" s="82"/>
      <c r="AJ99" s="83"/>
      <c r="AK99" s="84"/>
      <c r="AL99" s="84"/>
      <c r="AM99" s="84"/>
      <c r="AN99" s="84"/>
      <c r="AO99" s="84"/>
      <c r="AP99" s="84"/>
    </row>
    <row r="100" spans="1:42" s="13" customFormat="1" x14ac:dyDescent="0.2">
      <c r="A100" s="80"/>
      <c r="B100" s="83"/>
      <c r="AC100" s="82"/>
      <c r="AD100" s="83"/>
      <c r="AE100" s="83"/>
      <c r="AF100" s="83"/>
      <c r="AG100" s="83"/>
      <c r="AH100" s="83"/>
      <c r="AI100" s="82"/>
      <c r="AJ100" s="83"/>
      <c r="AK100" s="84"/>
      <c r="AL100" s="84"/>
      <c r="AM100" s="84"/>
      <c r="AN100" s="84"/>
      <c r="AO100" s="84"/>
      <c r="AP100" s="84"/>
    </row>
    <row r="101" spans="1:42" s="13" customFormat="1" x14ac:dyDescent="0.2">
      <c r="A101" s="80"/>
      <c r="B101" s="83"/>
      <c r="AC101" s="82"/>
      <c r="AD101" s="83"/>
      <c r="AE101" s="83"/>
      <c r="AF101" s="83"/>
      <c r="AG101" s="83"/>
      <c r="AH101" s="83"/>
      <c r="AI101" s="82"/>
      <c r="AJ101" s="83"/>
      <c r="AK101" s="84"/>
      <c r="AL101" s="84"/>
      <c r="AM101" s="84"/>
      <c r="AN101" s="84"/>
      <c r="AO101" s="84"/>
      <c r="AP101" s="84"/>
    </row>
    <row r="102" spans="1:42" s="13" customFormat="1" x14ac:dyDescent="0.2">
      <c r="A102" s="80"/>
      <c r="B102" s="83"/>
      <c r="AC102" s="82"/>
      <c r="AD102" s="83"/>
      <c r="AE102" s="83"/>
      <c r="AF102" s="83"/>
      <c r="AG102" s="83"/>
      <c r="AH102" s="83"/>
      <c r="AI102" s="82"/>
      <c r="AJ102" s="83"/>
      <c r="AK102" s="84"/>
      <c r="AL102" s="84"/>
      <c r="AM102" s="84"/>
      <c r="AN102" s="84"/>
      <c r="AO102" s="84"/>
      <c r="AP102" s="84"/>
    </row>
    <row r="103" spans="1:42" s="13" customFormat="1" x14ac:dyDescent="0.2">
      <c r="A103" s="80"/>
      <c r="B103" s="83"/>
      <c r="AC103" s="82"/>
      <c r="AD103" s="83"/>
      <c r="AE103" s="83"/>
      <c r="AF103" s="83"/>
      <c r="AG103" s="83"/>
      <c r="AH103" s="83"/>
      <c r="AI103" s="82"/>
      <c r="AJ103" s="83"/>
      <c r="AK103" s="84"/>
      <c r="AL103" s="84"/>
      <c r="AM103" s="84"/>
      <c r="AN103" s="84"/>
      <c r="AO103" s="84"/>
      <c r="AP103" s="84"/>
    </row>
    <row r="104" spans="1:42" s="13" customFormat="1" x14ac:dyDescent="0.2">
      <c r="A104" s="80"/>
      <c r="B104" s="83"/>
      <c r="AC104" s="82"/>
      <c r="AD104" s="83"/>
      <c r="AE104" s="83"/>
      <c r="AF104" s="83"/>
      <c r="AG104" s="83"/>
      <c r="AH104" s="83"/>
      <c r="AI104" s="82"/>
      <c r="AJ104" s="83"/>
      <c r="AK104" s="84"/>
      <c r="AL104" s="84"/>
      <c r="AM104" s="84"/>
      <c r="AN104" s="84"/>
      <c r="AO104" s="84"/>
      <c r="AP104" s="84"/>
    </row>
    <row r="105" spans="1:42" s="13" customFormat="1" x14ac:dyDescent="0.2">
      <c r="A105" s="80"/>
      <c r="B105" s="83"/>
      <c r="AC105" s="82"/>
      <c r="AD105" s="83"/>
      <c r="AE105" s="83"/>
      <c r="AF105" s="83"/>
      <c r="AG105" s="83"/>
      <c r="AH105" s="83"/>
      <c r="AI105" s="82"/>
      <c r="AJ105" s="83"/>
      <c r="AK105" s="84"/>
      <c r="AL105" s="84"/>
      <c r="AM105" s="84"/>
      <c r="AN105" s="84"/>
      <c r="AO105" s="84"/>
      <c r="AP105" s="84"/>
    </row>
    <row r="106" spans="1:42" s="13" customFormat="1" x14ac:dyDescent="0.2">
      <c r="A106" s="80"/>
      <c r="B106" s="83"/>
      <c r="AC106" s="82"/>
      <c r="AD106" s="83"/>
      <c r="AE106" s="83"/>
      <c r="AF106" s="83"/>
      <c r="AG106" s="83"/>
      <c r="AH106" s="83"/>
      <c r="AI106" s="82"/>
      <c r="AJ106" s="83"/>
      <c r="AK106" s="84"/>
      <c r="AL106" s="84"/>
      <c r="AM106" s="84"/>
      <c r="AN106" s="84"/>
      <c r="AO106" s="84"/>
      <c r="AP106" s="84"/>
    </row>
    <row r="107" spans="1:42" s="13" customFormat="1" x14ac:dyDescent="0.2">
      <c r="A107" s="80"/>
      <c r="B107" s="83"/>
      <c r="AC107" s="82"/>
      <c r="AD107" s="83"/>
      <c r="AE107" s="83"/>
      <c r="AF107" s="83"/>
      <c r="AG107" s="83"/>
      <c r="AH107" s="83"/>
      <c r="AI107" s="82"/>
      <c r="AJ107" s="83"/>
      <c r="AK107" s="84"/>
      <c r="AL107" s="84"/>
      <c r="AM107" s="84"/>
      <c r="AN107" s="84"/>
      <c r="AO107" s="84"/>
      <c r="AP107" s="84"/>
    </row>
    <row r="108" spans="1:42" s="13" customFormat="1" x14ac:dyDescent="0.2">
      <c r="A108" s="80"/>
      <c r="B108" s="83"/>
      <c r="AC108" s="82"/>
      <c r="AD108" s="83"/>
      <c r="AE108" s="83"/>
      <c r="AF108" s="83"/>
      <c r="AG108" s="83"/>
      <c r="AH108" s="83"/>
      <c r="AI108" s="82"/>
      <c r="AJ108" s="83"/>
      <c r="AK108" s="84"/>
      <c r="AL108" s="84"/>
      <c r="AM108" s="84"/>
      <c r="AN108" s="84"/>
      <c r="AO108" s="84"/>
      <c r="AP108" s="84"/>
    </row>
    <row r="109" spans="1:42" s="13" customFormat="1" x14ac:dyDescent="0.2">
      <c r="A109" s="80"/>
      <c r="B109" s="83"/>
      <c r="AC109" s="82"/>
      <c r="AD109" s="83"/>
      <c r="AE109" s="83"/>
      <c r="AF109" s="83"/>
      <c r="AG109" s="83"/>
      <c r="AH109" s="83"/>
      <c r="AI109" s="82"/>
      <c r="AJ109" s="83"/>
      <c r="AK109" s="84"/>
      <c r="AL109" s="84"/>
      <c r="AM109" s="84"/>
      <c r="AN109" s="84"/>
      <c r="AO109" s="84"/>
      <c r="AP109" s="84"/>
    </row>
    <row r="110" spans="1:42" s="13" customFormat="1" x14ac:dyDescent="0.2">
      <c r="A110" s="80"/>
      <c r="B110" s="83"/>
      <c r="AC110" s="82"/>
      <c r="AD110" s="83"/>
      <c r="AE110" s="83"/>
      <c r="AF110" s="83"/>
      <c r="AG110" s="83"/>
      <c r="AH110" s="83"/>
      <c r="AI110" s="82"/>
      <c r="AJ110" s="83"/>
      <c r="AK110" s="84"/>
      <c r="AL110" s="84"/>
      <c r="AM110" s="84"/>
      <c r="AN110" s="84"/>
      <c r="AO110" s="84"/>
      <c r="AP110" s="84"/>
    </row>
    <row r="111" spans="1:42" s="13" customFormat="1" x14ac:dyDescent="0.2">
      <c r="A111" s="80"/>
      <c r="B111" s="83"/>
      <c r="AC111" s="82"/>
      <c r="AD111" s="83"/>
      <c r="AE111" s="83"/>
      <c r="AF111" s="83"/>
      <c r="AG111" s="83"/>
      <c r="AH111" s="83"/>
      <c r="AI111" s="82"/>
      <c r="AJ111" s="83"/>
      <c r="AK111" s="84"/>
      <c r="AL111" s="84"/>
      <c r="AM111" s="84"/>
      <c r="AN111" s="84"/>
      <c r="AO111" s="84"/>
      <c r="AP111" s="84"/>
    </row>
    <row r="112" spans="1:42" s="13" customFormat="1" x14ac:dyDescent="0.2">
      <c r="A112" s="80"/>
      <c r="B112" s="83"/>
      <c r="AC112" s="82"/>
      <c r="AD112" s="83"/>
      <c r="AE112" s="83"/>
      <c r="AF112" s="83"/>
      <c r="AG112" s="83"/>
      <c r="AH112" s="83"/>
      <c r="AI112" s="82"/>
      <c r="AJ112" s="83"/>
      <c r="AK112" s="84"/>
      <c r="AL112" s="84"/>
      <c r="AM112" s="84"/>
      <c r="AN112" s="84"/>
      <c r="AO112" s="84"/>
      <c r="AP112" s="84"/>
    </row>
    <row r="113" spans="1:42" s="13" customFormat="1" x14ac:dyDescent="0.2">
      <c r="A113" s="80"/>
      <c r="B113" s="83"/>
      <c r="AC113" s="82"/>
      <c r="AD113" s="83"/>
      <c r="AE113" s="83"/>
      <c r="AF113" s="83"/>
      <c r="AG113" s="83"/>
      <c r="AH113" s="83"/>
      <c r="AI113" s="82"/>
      <c r="AJ113" s="83"/>
      <c r="AK113" s="84"/>
      <c r="AL113" s="84"/>
      <c r="AM113" s="84"/>
      <c r="AN113" s="84"/>
      <c r="AO113" s="84"/>
      <c r="AP113" s="84"/>
    </row>
    <row r="114" spans="1:42" s="13" customFormat="1" x14ac:dyDescent="0.2">
      <c r="A114" s="80"/>
      <c r="B114" s="83"/>
      <c r="AC114" s="82"/>
      <c r="AD114" s="83"/>
      <c r="AE114" s="83"/>
      <c r="AF114" s="83"/>
      <c r="AG114" s="83"/>
      <c r="AH114" s="83"/>
      <c r="AI114" s="82"/>
      <c r="AJ114" s="83"/>
      <c r="AK114" s="84"/>
      <c r="AL114" s="84"/>
      <c r="AM114" s="84"/>
      <c r="AN114" s="84"/>
      <c r="AO114" s="84"/>
      <c r="AP114" s="84"/>
    </row>
    <row r="115" spans="1:42" s="13" customFormat="1" x14ac:dyDescent="0.2">
      <c r="A115" s="80"/>
      <c r="B115" s="83"/>
      <c r="AC115" s="82"/>
      <c r="AD115" s="83"/>
      <c r="AE115" s="83"/>
      <c r="AF115" s="83"/>
      <c r="AG115" s="83"/>
      <c r="AH115" s="83"/>
      <c r="AI115" s="82"/>
      <c r="AJ115" s="83"/>
      <c r="AK115" s="84"/>
      <c r="AL115" s="84"/>
      <c r="AM115" s="84"/>
      <c r="AN115" s="84"/>
      <c r="AO115" s="84"/>
      <c r="AP115" s="84"/>
    </row>
    <row r="116" spans="1:42" s="13" customFormat="1" x14ac:dyDescent="0.2">
      <c r="A116" s="80"/>
      <c r="B116" s="83"/>
      <c r="AC116" s="82"/>
      <c r="AD116" s="83"/>
      <c r="AE116" s="83"/>
      <c r="AF116" s="83"/>
      <c r="AG116" s="83"/>
      <c r="AH116" s="83"/>
      <c r="AI116" s="82"/>
      <c r="AJ116" s="83"/>
      <c r="AK116" s="84"/>
      <c r="AL116" s="84"/>
      <c r="AM116" s="84"/>
      <c r="AN116" s="84"/>
      <c r="AO116" s="84"/>
      <c r="AP116" s="84"/>
    </row>
    <row r="117" spans="1:42" s="13" customFormat="1" x14ac:dyDescent="0.2">
      <c r="A117" s="80"/>
      <c r="B117" s="83"/>
      <c r="AC117" s="82"/>
      <c r="AD117" s="83"/>
      <c r="AE117" s="83"/>
      <c r="AF117" s="83"/>
      <c r="AG117" s="83"/>
      <c r="AH117" s="83"/>
      <c r="AI117" s="82"/>
      <c r="AJ117" s="83"/>
      <c r="AK117" s="84"/>
      <c r="AL117" s="84"/>
      <c r="AM117" s="84"/>
      <c r="AN117" s="84"/>
      <c r="AO117" s="84"/>
      <c r="AP117" s="84"/>
    </row>
    <row r="118" spans="1:42" s="13" customFormat="1" x14ac:dyDescent="0.2">
      <c r="A118" s="80"/>
      <c r="B118" s="83"/>
      <c r="AC118" s="82"/>
      <c r="AD118" s="83"/>
      <c r="AE118" s="83"/>
      <c r="AF118" s="83"/>
      <c r="AG118" s="83"/>
      <c r="AH118" s="83"/>
      <c r="AI118" s="82"/>
      <c r="AJ118" s="83"/>
      <c r="AK118" s="84"/>
      <c r="AL118" s="84"/>
      <c r="AM118" s="84"/>
      <c r="AN118" s="84"/>
      <c r="AO118" s="84"/>
      <c r="AP118" s="84"/>
    </row>
    <row r="119" spans="1:42" s="13" customFormat="1" x14ac:dyDescent="0.2">
      <c r="A119" s="80"/>
      <c r="B119" s="83"/>
      <c r="AC119" s="82"/>
      <c r="AD119" s="83"/>
      <c r="AE119" s="83"/>
      <c r="AF119" s="83"/>
      <c r="AG119" s="83"/>
      <c r="AH119" s="83"/>
      <c r="AI119" s="82"/>
      <c r="AJ119" s="83"/>
      <c r="AK119" s="84"/>
      <c r="AL119" s="84"/>
      <c r="AM119" s="84"/>
      <c r="AN119" s="84"/>
      <c r="AO119" s="84"/>
      <c r="AP119" s="84"/>
    </row>
    <row r="120" spans="1:42" s="13" customFormat="1" x14ac:dyDescent="0.2">
      <c r="A120" s="80"/>
      <c r="B120" s="83"/>
      <c r="AC120" s="82"/>
      <c r="AD120" s="83"/>
      <c r="AE120" s="83"/>
      <c r="AF120" s="83"/>
      <c r="AG120" s="83"/>
      <c r="AH120" s="83"/>
      <c r="AI120" s="82"/>
      <c r="AJ120" s="83"/>
      <c r="AK120" s="84"/>
      <c r="AL120" s="84"/>
      <c r="AM120" s="84"/>
      <c r="AN120" s="84"/>
      <c r="AO120" s="84"/>
      <c r="AP120" s="84"/>
    </row>
    <row r="121" spans="1:42" s="13" customFormat="1" x14ac:dyDescent="0.2">
      <c r="A121" s="80"/>
      <c r="B121" s="83"/>
      <c r="AC121" s="82"/>
      <c r="AD121" s="83"/>
      <c r="AE121" s="83"/>
      <c r="AF121" s="83"/>
      <c r="AG121" s="83"/>
      <c r="AH121" s="83"/>
      <c r="AI121" s="82"/>
      <c r="AJ121" s="83"/>
      <c r="AK121" s="84"/>
      <c r="AL121" s="84"/>
      <c r="AM121" s="84"/>
      <c r="AN121" s="84"/>
      <c r="AO121" s="84"/>
      <c r="AP121" s="84"/>
    </row>
    <row r="122" spans="1:42" s="13" customFormat="1" x14ac:dyDescent="0.2">
      <c r="A122" s="80"/>
      <c r="B122" s="83"/>
      <c r="AC122" s="82"/>
      <c r="AD122" s="83"/>
      <c r="AE122" s="83"/>
      <c r="AF122" s="83"/>
      <c r="AG122" s="83"/>
      <c r="AH122" s="83"/>
      <c r="AI122" s="82"/>
      <c r="AJ122" s="83"/>
      <c r="AK122" s="84"/>
      <c r="AL122" s="84"/>
      <c r="AM122" s="84"/>
      <c r="AN122" s="84"/>
      <c r="AO122" s="84"/>
      <c r="AP122" s="84"/>
    </row>
    <row r="123" spans="1:42" s="13" customFormat="1" x14ac:dyDescent="0.2">
      <c r="A123" s="80"/>
      <c r="B123" s="83"/>
      <c r="AC123" s="82"/>
      <c r="AD123" s="83"/>
      <c r="AE123" s="83"/>
      <c r="AF123" s="83"/>
      <c r="AG123" s="83"/>
      <c r="AH123" s="83"/>
      <c r="AI123" s="82"/>
      <c r="AJ123" s="83"/>
      <c r="AK123" s="84"/>
      <c r="AL123" s="84"/>
      <c r="AM123" s="84"/>
      <c r="AN123" s="84"/>
      <c r="AO123" s="84"/>
      <c r="AP123" s="84"/>
    </row>
    <row r="124" spans="1:42" s="13" customFormat="1" x14ac:dyDescent="0.2">
      <c r="A124" s="80"/>
      <c r="B124" s="83"/>
      <c r="AC124" s="82"/>
      <c r="AD124" s="83"/>
      <c r="AE124" s="83"/>
      <c r="AF124" s="83"/>
      <c r="AG124" s="83"/>
      <c r="AH124" s="83"/>
      <c r="AI124" s="82"/>
      <c r="AJ124" s="83"/>
      <c r="AK124" s="84"/>
      <c r="AL124" s="84"/>
      <c r="AM124" s="84"/>
      <c r="AN124" s="84"/>
      <c r="AO124" s="84"/>
      <c r="AP124" s="84"/>
    </row>
    <row r="125" spans="1:42" s="13" customFormat="1" x14ac:dyDescent="0.2">
      <c r="A125" s="80"/>
      <c r="B125" s="83"/>
      <c r="AC125" s="82"/>
      <c r="AD125" s="83"/>
      <c r="AE125" s="83"/>
      <c r="AF125" s="83"/>
      <c r="AG125" s="83"/>
      <c r="AH125" s="83"/>
      <c r="AI125" s="82"/>
      <c r="AJ125" s="83"/>
      <c r="AK125" s="84"/>
      <c r="AL125" s="84"/>
      <c r="AM125" s="84"/>
      <c r="AN125" s="84"/>
      <c r="AO125" s="84"/>
      <c r="AP125" s="84"/>
    </row>
    <row r="126" spans="1:42" s="13" customFormat="1" x14ac:dyDescent="0.2">
      <c r="A126" s="80"/>
      <c r="B126" s="83"/>
      <c r="AC126" s="82"/>
      <c r="AD126" s="83"/>
      <c r="AE126" s="83"/>
      <c r="AF126" s="83"/>
      <c r="AG126" s="83"/>
      <c r="AH126" s="83"/>
      <c r="AI126" s="82"/>
      <c r="AJ126" s="83"/>
      <c r="AK126" s="84"/>
      <c r="AL126" s="84"/>
      <c r="AM126" s="84"/>
      <c r="AN126" s="84"/>
      <c r="AO126" s="84"/>
      <c r="AP126" s="84"/>
    </row>
    <row r="127" spans="1:42" s="13" customFormat="1" x14ac:dyDescent="0.2">
      <c r="A127" s="80"/>
      <c r="B127" s="83"/>
      <c r="AC127" s="82"/>
      <c r="AD127" s="83"/>
      <c r="AE127" s="83"/>
      <c r="AF127" s="83"/>
      <c r="AG127" s="83"/>
      <c r="AH127" s="83"/>
      <c r="AI127" s="82"/>
      <c r="AJ127" s="83"/>
      <c r="AK127" s="84"/>
      <c r="AL127" s="84"/>
      <c r="AM127" s="84"/>
      <c r="AN127" s="84"/>
      <c r="AO127" s="84"/>
      <c r="AP127" s="84"/>
    </row>
    <row r="128" spans="1:42" s="13" customFormat="1" x14ac:dyDescent="0.2">
      <c r="A128" s="80"/>
      <c r="B128" s="83"/>
      <c r="AC128" s="82"/>
      <c r="AD128" s="83"/>
      <c r="AE128" s="83"/>
      <c r="AF128" s="83"/>
      <c r="AG128" s="83"/>
      <c r="AH128" s="83"/>
      <c r="AI128" s="82"/>
      <c r="AJ128" s="83"/>
      <c r="AK128" s="84"/>
      <c r="AL128" s="84"/>
      <c r="AM128" s="84"/>
      <c r="AN128" s="84"/>
      <c r="AO128" s="84"/>
      <c r="AP128" s="84"/>
    </row>
    <row r="129" spans="1:42" s="13" customFormat="1" x14ac:dyDescent="0.2">
      <c r="A129" s="80"/>
      <c r="B129" s="83"/>
      <c r="AC129" s="82"/>
      <c r="AD129" s="83"/>
      <c r="AE129" s="83"/>
      <c r="AF129" s="83"/>
      <c r="AG129" s="83"/>
      <c r="AH129" s="83"/>
      <c r="AI129" s="82"/>
      <c r="AJ129" s="83"/>
      <c r="AK129" s="84"/>
      <c r="AL129" s="84"/>
      <c r="AM129" s="84"/>
      <c r="AN129" s="84"/>
      <c r="AO129" s="84"/>
      <c r="AP129" s="84"/>
    </row>
    <row r="130" spans="1:42" s="13" customFormat="1" x14ac:dyDescent="0.2">
      <c r="A130" s="80"/>
      <c r="B130" s="83"/>
      <c r="AC130" s="82"/>
      <c r="AD130" s="83"/>
      <c r="AE130" s="83"/>
      <c r="AF130" s="83"/>
      <c r="AG130" s="83"/>
      <c r="AH130" s="83"/>
      <c r="AI130" s="82"/>
      <c r="AJ130" s="83"/>
      <c r="AK130" s="84"/>
      <c r="AL130" s="84"/>
      <c r="AM130" s="84"/>
      <c r="AN130" s="84"/>
      <c r="AO130" s="84"/>
      <c r="AP130" s="84"/>
    </row>
    <row r="131" spans="1:42" s="13" customFormat="1" x14ac:dyDescent="0.2">
      <c r="A131" s="80"/>
      <c r="B131" s="83"/>
      <c r="AC131" s="82"/>
      <c r="AD131" s="83"/>
      <c r="AE131" s="83"/>
      <c r="AF131" s="83"/>
      <c r="AG131" s="83"/>
      <c r="AH131" s="83"/>
      <c r="AI131" s="82"/>
      <c r="AJ131" s="83"/>
      <c r="AK131" s="84"/>
      <c r="AL131" s="84"/>
      <c r="AM131" s="84"/>
      <c r="AN131" s="84"/>
      <c r="AO131" s="84"/>
      <c r="AP131" s="84"/>
    </row>
    <row r="132" spans="1:42" s="13" customFormat="1" x14ac:dyDescent="0.2">
      <c r="A132" s="80"/>
      <c r="B132" s="83"/>
      <c r="AC132" s="82"/>
      <c r="AD132" s="83"/>
      <c r="AE132" s="83"/>
      <c r="AF132" s="83"/>
      <c r="AG132" s="83"/>
      <c r="AH132" s="83"/>
      <c r="AI132" s="82"/>
      <c r="AJ132" s="83"/>
      <c r="AK132" s="84"/>
      <c r="AL132" s="84"/>
      <c r="AM132" s="84"/>
      <c r="AN132" s="84"/>
      <c r="AO132" s="84"/>
      <c r="AP132" s="84"/>
    </row>
    <row r="133" spans="1:42" s="13" customFormat="1" x14ac:dyDescent="0.2">
      <c r="A133" s="80"/>
      <c r="B133" s="83"/>
      <c r="AC133" s="82"/>
      <c r="AD133" s="83"/>
      <c r="AE133" s="83"/>
      <c r="AF133" s="83"/>
      <c r="AG133" s="83"/>
      <c r="AH133" s="83"/>
      <c r="AI133" s="82"/>
      <c r="AJ133" s="83"/>
      <c r="AK133" s="84"/>
      <c r="AL133" s="84"/>
      <c r="AM133" s="84"/>
      <c r="AN133" s="84"/>
      <c r="AO133" s="84"/>
      <c r="AP133" s="84"/>
    </row>
    <row r="134" spans="1:42" s="13" customFormat="1" x14ac:dyDescent="0.2">
      <c r="A134" s="80"/>
      <c r="B134" s="83"/>
      <c r="AC134" s="82"/>
      <c r="AD134" s="83"/>
      <c r="AE134" s="83"/>
      <c r="AF134" s="83"/>
      <c r="AG134" s="83"/>
      <c r="AH134" s="83"/>
      <c r="AI134" s="82"/>
      <c r="AJ134" s="83"/>
      <c r="AK134" s="84"/>
      <c r="AL134" s="84"/>
      <c r="AM134" s="84"/>
      <c r="AN134" s="84"/>
      <c r="AO134" s="84"/>
      <c r="AP134" s="84"/>
    </row>
    <row r="135" spans="1:42" s="13" customFormat="1" x14ac:dyDescent="0.2">
      <c r="A135" s="80"/>
      <c r="B135" s="83"/>
      <c r="AC135" s="82"/>
      <c r="AD135" s="83"/>
      <c r="AE135" s="83"/>
      <c r="AF135" s="83"/>
      <c r="AG135" s="83"/>
      <c r="AH135" s="83"/>
      <c r="AI135" s="82"/>
      <c r="AJ135" s="83"/>
      <c r="AK135" s="84"/>
      <c r="AL135" s="84"/>
      <c r="AM135" s="84"/>
      <c r="AN135" s="84"/>
      <c r="AO135" s="84"/>
      <c r="AP135" s="84"/>
    </row>
    <row r="136" spans="1:42" s="13" customFormat="1" x14ac:dyDescent="0.2">
      <c r="A136" s="80"/>
      <c r="B136" s="83"/>
      <c r="AC136" s="82"/>
      <c r="AD136" s="83"/>
      <c r="AE136" s="83"/>
      <c r="AF136" s="83"/>
      <c r="AG136" s="83"/>
      <c r="AH136" s="83"/>
      <c r="AI136" s="82"/>
      <c r="AJ136" s="83"/>
      <c r="AK136" s="84"/>
      <c r="AL136" s="84"/>
      <c r="AM136" s="84"/>
      <c r="AN136" s="84"/>
      <c r="AO136" s="84"/>
      <c r="AP136" s="84"/>
    </row>
    <row r="137" spans="1:42" s="13" customFormat="1" x14ac:dyDescent="0.2">
      <c r="A137" s="80"/>
      <c r="B137" s="83"/>
      <c r="AC137" s="82"/>
      <c r="AD137" s="83"/>
      <c r="AE137" s="83"/>
      <c r="AF137" s="83"/>
      <c r="AG137" s="83"/>
      <c r="AH137" s="83"/>
      <c r="AI137" s="82"/>
      <c r="AJ137" s="83"/>
      <c r="AK137" s="84"/>
      <c r="AL137" s="84"/>
      <c r="AM137" s="84"/>
      <c r="AN137" s="84"/>
      <c r="AO137" s="84"/>
      <c r="AP137" s="84"/>
    </row>
    <row r="138" spans="1:42" s="13" customFormat="1" x14ac:dyDescent="0.2">
      <c r="A138" s="80"/>
      <c r="B138" s="83"/>
      <c r="AC138" s="82"/>
      <c r="AD138" s="83"/>
      <c r="AE138" s="83"/>
      <c r="AF138" s="83"/>
      <c r="AG138" s="83"/>
      <c r="AH138" s="83"/>
      <c r="AI138" s="82"/>
      <c r="AJ138" s="83"/>
      <c r="AK138" s="84"/>
      <c r="AL138" s="84"/>
      <c r="AM138" s="84"/>
      <c r="AN138" s="84"/>
      <c r="AO138" s="84"/>
      <c r="AP138" s="84"/>
    </row>
    <row r="139" spans="1:42" s="13" customFormat="1" x14ac:dyDescent="0.2">
      <c r="A139" s="80"/>
      <c r="B139" s="83"/>
      <c r="AC139" s="82"/>
      <c r="AD139" s="83"/>
      <c r="AE139" s="83"/>
      <c r="AF139" s="83"/>
      <c r="AG139" s="83"/>
      <c r="AH139" s="83"/>
      <c r="AI139" s="82"/>
      <c r="AJ139" s="83"/>
      <c r="AK139" s="84"/>
      <c r="AL139" s="84"/>
      <c r="AM139" s="84"/>
      <c r="AN139" s="84"/>
      <c r="AO139" s="84"/>
      <c r="AP139" s="84"/>
    </row>
    <row r="140" spans="1:42" s="13" customFormat="1" x14ac:dyDescent="0.2">
      <c r="A140" s="80"/>
      <c r="B140" s="83"/>
      <c r="AC140" s="82"/>
      <c r="AD140" s="83"/>
      <c r="AE140" s="83"/>
      <c r="AF140" s="83"/>
      <c r="AG140" s="83"/>
      <c r="AH140" s="83"/>
      <c r="AI140" s="82"/>
      <c r="AJ140" s="83"/>
      <c r="AK140" s="84"/>
      <c r="AL140" s="84"/>
      <c r="AM140" s="84"/>
      <c r="AN140" s="84"/>
      <c r="AO140" s="84"/>
      <c r="AP140" s="84"/>
    </row>
    <row r="141" spans="1:42" s="13" customFormat="1" x14ac:dyDescent="0.2">
      <c r="A141" s="80"/>
      <c r="B141" s="83"/>
      <c r="AC141" s="82"/>
      <c r="AD141" s="83"/>
      <c r="AE141" s="83"/>
      <c r="AF141" s="83"/>
      <c r="AG141" s="83"/>
      <c r="AH141" s="83"/>
      <c r="AI141" s="82"/>
      <c r="AJ141" s="83"/>
      <c r="AK141" s="84"/>
      <c r="AL141" s="84"/>
      <c r="AM141" s="84"/>
      <c r="AN141" s="84"/>
      <c r="AO141" s="84"/>
      <c r="AP141" s="84"/>
    </row>
    <row r="142" spans="1:42" s="13" customFormat="1" x14ac:dyDescent="0.2">
      <c r="A142" s="80"/>
      <c r="B142" s="83"/>
      <c r="AC142" s="82"/>
      <c r="AD142" s="83"/>
      <c r="AE142" s="83"/>
      <c r="AF142" s="83"/>
      <c r="AG142" s="83"/>
      <c r="AH142" s="83"/>
      <c r="AI142" s="82"/>
      <c r="AJ142" s="83"/>
      <c r="AK142" s="84"/>
      <c r="AL142" s="84"/>
      <c r="AM142" s="84"/>
      <c r="AN142" s="84"/>
      <c r="AO142" s="84"/>
      <c r="AP142" s="84"/>
    </row>
    <row r="143" spans="1:42" s="13" customFormat="1" x14ac:dyDescent="0.2">
      <c r="A143" s="80"/>
      <c r="B143" s="83"/>
      <c r="AC143" s="82"/>
      <c r="AD143" s="83"/>
      <c r="AE143" s="83"/>
      <c r="AF143" s="83"/>
      <c r="AG143" s="83"/>
      <c r="AH143" s="83"/>
      <c r="AI143" s="82"/>
      <c r="AJ143" s="83"/>
      <c r="AK143" s="84"/>
      <c r="AL143" s="84"/>
      <c r="AM143" s="84"/>
      <c r="AN143" s="84"/>
      <c r="AO143" s="84"/>
      <c r="AP143" s="84"/>
    </row>
    <row r="144" spans="1:42" s="13" customFormat="1" x14ac:dyDescent="0.2">
      <c r="A144" s="80"/>
      <c r="B144" s="83"/>
      <c r="AC144" s="82"/>
      <c r="AD144" s="83"/>
      <c r="AE144" s="83"/>
      <c r="AF144" s="83"/>
      <c r="AG144" s="83"/>
      <c r="AH144" s="83"/>
      <c r="AI144" s="82"/>
      <c r="AJ144" s="83"/>
      <c r="AK144" s="84"/>
      <c r="AL144" s="84"/>
      <c r="AM144" s="84"/>
      <c r="AN144" s="84"/>
      <c r="AO144" s="84"/>
      <c r="AP144" s="84"/>
    </row>
    <row r="145" spans="1:42" s="13" customFormat="1" x14ac:dyDescent="0.2">
      <c r="A145" s="80"/>
      <c r="B145" s="83"/>
      <c r="AC145" s="82"/>
      <c r="AD145" s="83"/>
      <c r="AE145" s="83"/>
      <c r="AF145" s="83"/>
      <c r="AG145" s="83"/>
      <c r="AH145" s="83"/>
      <c r="AI145" s="82"/>
      <c r="AJ145" s="83"/>
      <c r="AK145" s="84"/>
      <c r="AL145" s="84"/>
      <c r="AM145" s="84"/>
      <c r="AN145" s="84"/>
      <c r="AO145" s="84"/>
      <c r="AP145" s="84"/>
    </row>
    <row r="146" spans="1:42" s="13" customFormat="1" x14ac:dyDescent="0.2">
      <c r="A146" s="80"/>
      <c r="B146" s="83"/>
      <c r="AC146" s="82"/>
      <c r="AD146" s="83"/>
      <c r="AE146" s="83"/>
      <c r="AF146" s="83"/>
      <c r="AG146" s="83"/>
      <c r="AH146" s="83"/>
      <c r="AI146" s="82"/>
      <c r="AJ146" s="83"/>
      <c r="AK146" s="84"/>
      <c r="AL146" s="84"/>
      <c r="AM146" s="84"/>
      <c r="AN146" s="84"/>
      <c r="AO146" s="84"/>
      <c r="AP146" s="84"/>
    </row>
    <row r="147" spans="1:42" s="13" customFormat="1" x14ac:dyDescent="0.2">
      <c r="A147" s="80"/>
      <c r="B147" s="83"/>
      <c r="AC147" s="82"/>
      <c r="AD147" s="83"/>
      <c r="AE147" s="83"/>
      <c r="AF147" s="83"/>
      <c r="AG147" s="83"/>
      <c r="AH147" s="83"/>
      <c r="AI147" s="82"/>
      <c r="AJ147" s="83"/>
      <c r="AK147" s="84"/>
      <c r="AL147" s="84"/>
      <c r="AM147" s="84"/>
      <c r="AN147" s="84"/>
      <c r="AO147" s="84"/>
      <c r="AP147" s="84"/>
    </row>
    <row r="148" spans="1:42" s="13" customFormat="1" x14ac:dyDescent="0.2">
      <c r="A148" s="80"/>
      <c r="B148" s="83"/>
      <c r="AC148" s="82"/>
      <c r="AD148" s="83"/>
      <c r="AE148" s="83"/>
      <c r="AF148" s="83"/>
      <c r="AG148" s="83"/>
      <c r="AH148" s="83"/>
      <c r="AI148" s="82"/>
      <c r="AJ148" s="83"/>
      <c r="AK148" s="84"/>
      <c r="AL148" s="84"/>
      <c r="AM148" s="84"/>
      <c r="AN148" s="84"/>
      <c r="AO148" s="84"/>
      <c r="AP148" s="84"/>
    </row>
    <row r="149" spans="1:42" s="13" customFormat="1" x14ac:dyDescent="0.2">
      <c r="A149" s="80"/>
      <c r="B149" s="83"/>
      <c r="AC149" s="82"/>
      <c r="AD149" s="83"/>
      <c r="AE149" s="83"/>
      <c r="AF149" s="83"/>
      <c r="AG149" s="83"/>
      <c r="AH149" s="83"/>
      <c r="AI149" s="82"/>
      <c r="AJ149" s="83"/>
      <c r="AK149" s="84"/>
      <c r="AL149" s="84"/>
      <c r="AM149" s="84"/>
      <c r="AN149" s="84"/>
      <c r="AO149" s="84"/>
      <c r="AP149" s="84"/>
    </row>
    <row r="150" spans="1:42" s="13" customFormat="1" x14ac:dyDescent="0.2">
      <c r="A150" s="80"/>
      <c r="B150" s="83"/>
      <c r="AC150" s="82"/>
      <c r="AD150" s="83"/>
      <c r="AE150" s="83"/>
      <c r="AF150" s="83"/>
      <c r="AG150" s="83"/>
      <c r="AH150" s="83"/>
      <c r="AI150" s="82"/>
      <c r="AJ150" s="83"/>
      <c r="AK150" s="84"/>
      <c r="AL150" s="84"/>
      <c r="AM150" s="84"/>
      <c r="AN150" s="84"/>
      <c r="AO150" s="84"/>
      <c r="AP150" s="84"/>
    </row>
    <row r="151" spans="1:42" s="13" customFormat="1" x14ac:dyDescent="0.2">
      <c r="A151" s="80"/>
      <c r="B151" s="83"/>
      <c r="AC151" s="82"/>
      <c r="AD151" s="83"/>
      <c r="AE151" s="83"/>
      <c r="AF151" s="83"/>
      <c r="AG151" s="83"/>
      <c r="AH151" s="83"/>
      <c r="AI151" s="82"/>
      <c r="AJ151" s="83"/>
      <c r="AK151" s="84"/>
      <c r="AL151" s="84"/>
      <c r="AM151" s="84"/>
      <c r="AN151" s="84"/>
      <c r="AO151" s="84"/>
      <c r="AP151" s="84"/>
    </row>
    <row r="152" spans="1:42" s="13" customFormat="1" x14ac:dyDescent="0.2">
      <c r="A152" s="80"/>
      <c r="B152" s="83"/>
      <c r="AC152" s="82"/>
      <c r="AD152" s="83"/>
      <c r="AE152" s="83"/>
      <c r="AF152" s="83"/>
      <c r="AG152" s="83"/>
      <c r="AH152" s="83"/>
      <c r="AI152" s="82"/>
      <c r="AJ152" s="83"/>
      <c r="AK152" s="84"/>
      <c r="AL152" s="84"/>
      <c r="AM152" s="84"/>
      <c r="AN152" s="84"/>
      <c r="AO152" s="84"/>
      <c r="AP152" s="84"/>
    </row>
    <row r="153" spans="1:42" s="13" customFormat="1" x14ac:dyDescent="0.2">
      <c r="A153" s="80"/>
      <c r="B153" s="83"/>
      <c r="AC153" s="82"/>
      <c r="AD153" s="83"/>
      <c r="AE153" s="83"/>
      <c r="AF153" s="83"/>
      <c r="AG153" s="83"/>
      <c r="AH153" s="83"/>
      <c r="AI153" s="82"/>
      <c r="AJ153" s="83"/>
      <c r="AK153" s="84"/>
      <c r="AL153" s="84"/>
      <c r="AM153" s="84"/>
      <c r="AN153" s="84"/>
      <c r="AO153" s="84"/>
      <c r="AP153" s="84"/>
    </row>
    <row r="154" spans="1:42" s="13" customFormat="1" x14ac:dyDescent="0.2">
      <c r="A154" s="80"/>
      <c r="B154" s="83"/>
      <c r="AC154" s="82"/>
      <c r="AD154" s="83"/>
      <c r="AE154" s="83"/>
      <c r="AF154" s="83"/>
      <c r="AG154" s="83"/>
      <c r="AH154" s="83"/>
      <c r="AI154" s="82"/>
      <c r="AJ154" s="83"/>
      <c r="AK154" s="84"/>
      <c r="AL154" s="84"/>
      <c r="AM154" s="84"/>
      <c r="AN154" s="84"/>
      <c r="AO154" s="84"/>
      <c r="AP154" s="84"/>
    </row>
    <row r="155" spans="1:42" s="13" customFormat="1" x14ac:dyDescent="0.2">
      <c r="A155" s="80"/>
      <c r="B155" s="83"/>
      <c r="AC155" s="82"/>
      <c r="AD155" s="83"/>
      <c r="AE155" s="83"/>
      <c r="AF155" s="83"/>
      <c r="AG155" s="83"/>
      <c r="AH155" s="83"/>
      <c r="AI155" s="82"/>
      <c r="AJ155" s="83"/>
      <c r="AK155" s="84"/>
      <c r="AL155" s="84"/>
      <c r="AM155" s="84"/>
      <c r="AN155" s="84"/>
      <c r="AO155" s="84"/>
      <c r="AP155" s="84"/>
    </row>
    <row r="156" spans="1:42" s="13" customFormat="1" x14ac:dyDescent="0.2">
      <c r="A156" s="80"/>
      <c r="B156" s="83"/>
      <c r="AC156" s="82"/>
      <c r="AD156" s="83"/>
      <c r="AE156" s="83"/>
      <c r="AF156" s="83"/>
      <c r="AG156" s="83"/>
      <c r="AH156" s="83"/>
      <c r="AI156" s="82"/>
      <c r="AJ156" s="83"/>
      <c r="AK156" s="84"/>
      <c r="AL156" s="84"/>
      <c r="AM156" s="84"/>
      <c r="AN156" s="84"/>
      <c r="AO156" s="84"/>
      <c r="AP156" s="84"/>
    </row>
    <row r="157" spans="1:42" s="13" customFormat="1" x14ac:dyDescent="0.2">
      <c r="A157" s="80"/>
      <c r="B157" s="83"/>
      <c r="AC157" s="82"/>
      <c r="AD157" s="83"/>
      <c r="AE157" s="83"/>
      <c r="AF157" s="83"/>
      <c r="AG157" s="83"/>
      <c r="AH157" s="83"/>
      <c r="AI157" s="82"/>
      <c r="AJ157" s="83"/>
      <c r="AK157" s="84"/>
      <c r="AL157" s="84"/>
      <c r="AM157" s="84"/>
      <c r="AN157" s="84"/>
      <c r="AO157" s="84"/>
      <c r="AP157" s="84"/>
    </row>
    <row r="158" spans="1:42" s="13" customFormat="1" x14ac:dyDescent="0.2">
      <c r="A158" s="80"/>
      <c r="B158" s="83"/>
      <c r="AC158" s="82"/>
      <c r="AD158" s="83"/>
      <c r="AE158" s="83"/>
      <c r="AF158" s="83"/>
      <c r="AG158" s="83"/>
      <c r="AH158" s="83"/>
      <c r="AI158" s="82"/>
      <c r="AJ158" s="83"/>
      <c r="AK158" s="84"/>
      <c r="AL158" s="84"/>
      <c r="AM158" s="84"/>
      <c r="AN158" s="84"/>
      <c r="AO158" s="84"/>
      <c r="AP158" s="84"/>
    </row>
    <row r="159" spans="1:42" s="13" customFormat="1" x14ac:dyDescent="0.2">
      <c r="A159" s="80"/>
      <c r="B159" s="83"/>
      <c r="AC159" s="82"/>
      <c r="AD159" s="83"/>
      <c r="AE159" s="83"/>
      <c r="AF159" s="83"/>
      <c r="AG159" s="83"/>
      <c r="AH159" s="83"/>
      <c r="AI159" s="82"/>
      <c r="AJ159" s="83"/>
      <c r="AK159" s="84"/>
      <c r="AL159" s="84"/>
      <c r="AM159" s="84"/>
      <c r="AN159" s="84"/>
      <c r="AO159" s="84"/>
      <c r="AP159" s="84"/>
    </row>
    <row r="160" spans="1:42" s="13" customFormat="1" x14ac:dyDescent="0.2">
      <c r="A160" s="80"/>
      <c r="B160" s="83"/>
      <c r="AC160" s="82"/>
      <c r="AD160" s="83"/>
      <c r="AE160" s="83"/>
      <c r="AF160" s="83"/>
      <c r="AG160" s="83"/>
      <c r="AH160" s="83"/>
      <c r="AI160" s="82"/>
      <c r="AJ160" s="83"/>
      <c r="AK160" s="84"/>
      <c r="AL160" s="84"/>
      <c r="AM160" s="84"/>
      <c r="AN160" s="84"/>
      <c r="AO160" s="84"/>
      <c r="AP160" s="84"/>
    </row>
    <row r="161" spans="1:42" s="13" customFormat="1" x14ac:dyDescent="0.2">
      <c r="A161" s="80"/>
      <c r="B161" s="83"/>
      <c r="AC161" s="82"/>
      <c r="AD161" s="83"/>
      <c r="AE161" s="83"/>
      <c r="AF161" s="83"/>
      <c r="AG161" s="83"/>
      <c r="AH161" s="83"/>
      <c r="AI161" s="82"/>
      <c r="AJ161" s="83"/>
      <c r="AK161" s="84"/>
      <c r="AL161" s="84"/>
      <c r="AM161" s="84"/>
      <c r="AN161" s="84"/>
      <c r="AO161" s="84"/>
      <c r="AP161" s="84"/>
    </row>
    <row r="162" spans="1:42" s="13" customFormat="1" x14ac:dyDescent="0.2">
      <c r="A162" s="80"/>
      <c r="B162" s="83"/>
      <c r="AC162" s="82"/>
      <c r="AD162" s="83"/>
      <c r="AE162" s="83"/>
      <c r="AF162" s="83"/>
      <c r="AG162" s="83"/>
      <c r="AH162" s="83"/>
      <c r="AI162" s="82"/>
      <c r="AJ162" s="83"/>
      <c r="AK162" s="84"/>
      <c r="AL162" s="84"/>
      <c r="AM162" s="84"/>
      <c r="AN162" s="84"/>
      <c r="AO162" s="84"/>
      <c r="AP162" s="84"/>
    </row>
    <row r="163" spans="1:42" s="13" customFormat="1" x14ac:dyDescent="0.2">
      <c r="A163" s="80"/>
      <c r="B163" s="83"/>
      <c r="AC163" s="82"/>
      <c r="AD163" s="83"/>
      <c r="AE163" s="83"/>
      <c r="AF163" s="83"/>
      <c r="AG163" s="83"/>
      <c r="AH163" s="83"/>
      <c r="AI163" s="82"/>
      <c r="AJ163" s="83"/>
      <c r="AK163" s="84"/>
      <c r="AL163" s="84"/>
      <c r="AM163" s="84"/>
      <c r="AN163" s="84"/>
      <c r="AO163" s="84"/>
      <c r="AP163" s="84"/>
    </row>
    <row r="164" spans="1:42" s="13" customFormat="1" x14ac:dyDescent="0.2">
      <c r="A164" s="80"/>
      <c r="B164" s="83"/>
      <c r="AC164" s="82"/>
      <c r="AD164" s="83"/>
      <c r="AE164" s="83"/>
      <c r="AF164" s="83"/>
      <c r="AG164" s="83"/>
      <c r="AH164" s="83"/>
      <c r="AI164" s="82"/>
      <c r="AJ164" s="83"/>
      <c r="AK164" s="84"/>
      <c r="AL164" s="84"/>
      <c r="AM164" s="84"/>
      <c r="AN164" s="84"/>
      <c r="AO164" s="84"/>
      <c r="AP164" s="84"/>
    </row>
    <row r="165" spans="1:42" s="13" customFormat="1" x14ac:dyDescent="0.2">
      <c r="A165" s="80"/>
      <c r="B165" s="83"/>
      <c r="AC165" s="82"/>
      <c r="AD165" s="83"/>
      <c r="AE165" s="83"/>
      <c r="AF165" s="83"/>
      <c r="AG165" s="83"/>
      <c r="AH165" s="83"/>
      <c r="AI165" s="82"/>
      <c r="AJ165" s="83"/>
      <c r="AK165" s="84"/>
      <c r="AL165" s="84"/>
      <c r="AM165" s="84"/>
      <c r="AN165" s="84"/>
      <c r="AO165" s="84"/>
      <c r="AP165" s="84"/>
    </row>
    <row r="166" spans="1:42" s="13" customFormat="1" x14ac:dyDescent="0.2">
      <c r="A166" s="80"/>
      <c r="B166" s="83"/>
      <c r="AC166" s="82"/>
      <c r="AD166" s="83"/>
      <c r="AE166" s="83"/>
      <c r="AF166" s="83"/>
      <c r="AG166" s="83"/>
      <c r="AH166" s="83"/>
      <c r="AI166" s="82"/>
      <c r="AJ166" s="83"/>
      <c r="AK166" s="84"/>
      <c r="AL166" s="84"/>
      <c r="AM166" s="84"/>
      <c r="AN166" s="84"/>
      <c r="AO166" s="84"/>
      <c r="AP166" s="84"/>
    </row>
    <row r="167" spans="1:42" s="13" customFormat="1" x14ac:dyDescent="0.2">
      <c r="A167" s="80"/>
      <c r="B167" s="83"/>
      <c r="AC167" s="82"/>
      <c r="AD167" s="83"/>
      <c r="AE167" s="83"/>
      <c r="AF167" s="83"/>
      <c r="AG167" s="83"/>
      <c r="AH167" s="83"/>
      <c r="AI167" s="82"/>
      <c r="AJ167" s="83"/>
      <c r="AK167" s="84"/>
      <c r="AL167" s="84"/>
      <c r="AM167" s="84"/>
      <c r="AN167" s="84"/>
      <c r="AO167" s="84"/>
      <c r="AP167" s="84"/>
    </row>
    <row r="168" spans="1:42" s="13" customFormat="1" x14ac:dyDescent="0.2">
      <c r="A168" s="80"/>
      <c r="B168" s="83"/>
      <c r="AC168" s="82"/>
      <c r="AD168" s="83"/>
      <c r="AE168" s="83"/>
      <c r="AF168" s="83"/>
      <c r="AG168" s="83"/>
      <c r="AH168" s="83"/>
      <c r="AI168" s="82"/>
      <c r="AJ168" s="83"/>
      <c r="AK168" s="84"/>
      <c r="AL168" s="84"/>
      <c r="AM168" s="84"/>
      <c r="AN168" s="84"/>
      <c r="AO168" s="84"/>
      <c r="AP168" s="84"/>
    </row>
    <row r="169" spans="1:42" s="13" customFormat="1" x14ac:dyDescent="0.2">
      <c r="A169" s="80"/>
      <c r="B169" s="83"/>
      <c r="AC169" s="82"/>
      <c r="AD169" s="83"/>
      <c r="AE169" s="83"/>
      <c r="AF169" s="83"/>
      <c r="AG169" s="83"/>
      <c r="AH169" s="83"/>
      <c r="AI169" s="82"/>
      <c r="AJ169" s="83"/>
      <c r="AK169" s="84"/>
      <c r="AL169" s="84"/>
      <c r="AM169" s="84"/>
      <c r="AN169" s="84"/>
      <c r="AO169" s="84"/>
      <c r="AP169" s="84"/>
    </row>
    <row r="170" spans="1:42" s="13" customFormat="1" x14ac:dyDescent="0.2">
      <c r="A170" s="80"/>
      <c r="B170" s="83"/>
      <c r="AC170" s="82"/>
      <c r="AD170" s="83"/>
      <c r="AE170" s="83"/>
      <c r="AF170" s="83"/>
      <c r="AG170" s="83"/>
      <c r="AH170" s="83"/>
      <c r="AI170" s="82"/>
      <c r="AJ170" s="83"/>
      <c r="AK170" s="84"/>
      <c r="AL170" s="84"/>
      <c r="AM170" s="84"/>
      <c r="AN170" s="84"/>
      <c r="AO170" s="84"/>
      <c r="AP170" s="84"/>
    </row>
    <row r="171" spans="1:42" s="13" customFormat="1" x14ac:dyDescent="0.2">
      <c r="A171" s="80"/>
      <c r="B171" s="83"/>
      <c r="AC171" s="82"/>
      <c r="AD171" s="83"/>
      <c r="AE171" s="83"/>
      <c r="AF171" s="83"/>
      <c r="AG171" s="83"/>
      <c r="AH171" s="83"/>
      <c r="AI171" s="82"/>
      <c r="AJ171" s="83"/>
      <c r="AK171" s="84"/>
      <c r="AL171" s="84"/>
      <c r="AM171" s="84"/>
      <c r="AN171" s="84"/>
      <c r="AO171" s="84"/>
      <c r="AP171" s="84"/>
    </row>
    <row r="172" spans="1:42" s="13" customFormat="1" x14ac:dyDescent="0.2">
      <c r="A172" s="80"/>
      <c r="B172" s="83"/>
      <c r="AC172" s="82"/>
      <c r="AD172" s="83"/>
      <c r="AE172" s="83"/>
      <c r="AF172" s="83"/>
      <c r="AG172" s="83"/>
      <c r="AH172" s="83"/>
      <c r="AI172" s="82"/>
      <c r="AJ172" s="83"/>
      <c r="AK172" s="84"/>
      <c r="AL172" s="84"/>
      <c r="AM172" s="84"/>
      <c r="AN172" s="84"/>
      <c r="AO172" s="84"/>
      <c r="AP172" s="84"/>
    </row>
    <row r="173" spans="1:42" s="13" customFormat="1" x14ac:dyDescent="0.2">
      <c r="A173" s="80"/>
      <c r="B173" s="83"/>
      <c r="AC173" s="82"/>
      <c r="AD173" s="83"/>
      <c r="AE173" s="83"/>
      <c r="AF173" s="83"/>
      <c r="AG173" s="83"/>
      <c r="AH173" s="83"/>
      <c r="AI173" s="82"/>
      <c r="AJ173" s="83"/>
      <c r="AK173" s="84"/>
      <c r="AL173" s="84"/>
      <c r="AM173" s="84"/>
      <c r="AN173" s="84"/>
      <c r="AO173" s="84"/>
      <c r="AP173" s="84"/>
    </row>
    <row r="174" spans="1:42" s="13" customFormat="1" x14ac:dyDescent="0.2">
      <c r="A174" s="80"/>
      <c r="B174" s="83"/>
      <c r="AC174" s="82"/>
      <c r="AD174" s="83"/>
      <c r="AE174" s="83"/>
      <c r="AF174" s="83"/>
      <c r="AG174" s="83"/>
      <c r="AH174" s="83"/>
      <c r="AI174" s="82"/>
      <c r="AJ174" s="83"/>
      <c r="AK174" s="84"/>
      <c r="AL174" s="84"/>
      <c r="AM174" s="84"/>
      <c r="AN174" s="84"/>
      <c r="AO174" s="84"/>
      <c r="AP174" s="84"/>
    </row>
    <row r="175" spans="1:42" s="13" customFormat="1" x14ac:dyDescent="0.2">
      <c r="A175" s="80"/>
      <c r="B175" s="83"/>
      <c r="AC175" s="82"/>
      <c r="AD175" s="83"/>
      <c r="AE175" s="83"/>
      <c r="AF175" s="83"/>
      <c r="AG175" s="83"/>
      <c r="AH175" s="83"/>
      <c r="AI175" s="82"/>
      <c r="AJ175" s="83"/>
      <c r="AK175" s="84"/>
      <c r="AL175" s="84"/>
      <c r="AM175" s="84"/>
      <c r="AN175" s="84"/>
      <c r="AO175" s="84"/>
      <c r="AP175" s="84"/>
    </row>
    <row r="176" spans="1:42" s="13" customFormat="1" x14ac:dyDescent="0.2">
      <c r="A176" s="80"/>
      <c r="B176" s="83"/>
      <c r="AC176" s="82"/>
      <c r="AD176" s="83"/>
      <c r="AE176" s="83"/>
      <c r="AF176" s="83"/>
      <c r="AG176" s="83"/>
      <c r="AH176" s="83"/>
      <c r="AI176" s="82"/>
      <c r="AJ176" s="83"/>
      <c r="AK176" s="84"/>
      <c r="AL176" s="84"/>
      <c r="AM176" s="84"/>
      <c r="AN176" s="84"/>
      <c r="AO176" s="84"/>
      <c r="AP176" s="84"/>
    </row>
    <row r="177" spans="1:42" s="13" customFormat="1" x14ac:dyDescent="0.2">
      <c r="A177" s="80"/>
      <c r="B177" s="83"/>
      <c r="AC177" s="82"/>
      <c r="AD177" s="83"/>
      <c r="AE177" s="83"/>
      <c r="AF177" s="83"/>
      <c r="AG177" s="83"/>
      <c r="AH177" s="83"/>
      <c r="AI177" s="82"/>
      <c r="AJ177" s="83"/>
      <c r="AK177" s="84"/>
      <c r="AL177" s="84"/>
      <c r="AM177" s="84"/>
      <c r="AN177" s="84"/>
      <c r="AO177" s="84"/>
      <c r="AP177" s="84"/>
    </row>
    <row r="178" spans="1:42" s="13" customFormat="1" x14ac:dyDescent="0.2">
      <c r="A178" s="80"/>
      <c r="B178" s="83"/>
      <c r="AC178" s="82"/>
      <c r="AD178" s="83"/>
      <c r="AE178" s="83"/>
      <c r="AF178" s="83"/>
      <c r="AG178" s="83"/>
      <c r="AH178" s="83"/>
      <c r="AI178" s="82"/>
      <c r="AJ178" s="83"/>
      <c r="AK178" s="84"/>
      <c r="AL178" s="84"/>
      <c r="AM178" s="84"/>
      <c r="AN178" s="84"/>
      <c r="AO178" s="84"/>
      <c r="AP178" s="84"/>
    </row>
    <row r="179" spans="1:42" s="13" customFormat="1" x14ac:dyDescent="0.2">
      <c r="A179" s="80"/>
      <c r="B179" s="83"/>
      <c r="AC179" s="82"/>
      <c r="AD179" s="83"/>
      <c r="AE179" s="83"/>
      <c r="AF179" s="83"/>
      <c r="AG179" s="83"/>
      <c r="AH179" s="83"/>
      <c r="AI179" s="82"/>
      <c r="AJ179" s="83"/>
      <c r="AK179" s="84"/>
      <c r="AL179" s="84"/>
      <c r="AM179" s="84"/>
      <c r="AN179" s="84"/>
      <c r="AO179" s="84"/>
      <c r="AP179" s="84"/>
    </row>
    <row r="180" spans="1:42" s="13" customFormat="1" x14ac:dyDescent="0.2">
      <c r="A180" s="80"/>
      <c r="B180" s="83"/>
      <c r="AC180" s="82"/>
      <c r="AD180" s="83"/>
      <c r="AE180" s="83"/>
      <c r="AF180" s="83"/>
      <c r="AG180" s="83"/>
      <c r="AH180" s="83"/>
      <c r="AI180" s="82"/>
      <c r="AJ180" s="83"/>
      <c r="AK180" s="84"/>
      <c r="AL180" s="84"/>
      <c r="AM180" s="84"/>
      <c r="AN180" s="84"/>
      <c r="AO180" s="84"/>
      <c r="AP180" s="84"/>
    </row>
    <row r="181" spans="1:42" s="13" customFormat="1" x14ac:dyDescent="0.2">
      <c r="A181" s="80"/>
      <c r="B181" s="83"/>
      <c r="AC181" s="82"/>
      <c r="AD181" s="83"/>
      <c r="AE181" s="83"/>
      <c r="AF181" s="83"/>
      <c r="AG181" s="83"/>
      <c r="AH181" s="83"/>
      <c r="AI181" s="82"/>
      <c r="AJ181" s="83"/>
      <c r="AK181" s="84"/>
      <c r="AL181" s="84"/>
      <c r="AM181" s="84"/>
      <c r="AN181" s="84"/>
      <c r="AO181" s="84"/>
      <c r="AP181" s="84"/>
    </row>
    <row r="182" spans="1:42" s="13" customFormat="1" x14ac:dyDescent="0.2">
      <c r="A182" s="80"/>
      <c r="B182" s="83"/>
      <c r="AC182" s="82"/>
      <c r="AD182" s="83"/>
      <c r="AE182" s="83"/>
      <c r="AF182" s="83"/>
      <c r="AG182" s="83"/>
      <c r="AH182" s="83"/>
      <c r="AI182" s="82"/>
      <c r="AJ182" s="83"/>
      <c r="AK182" s="84"/>
      <c r="AL182" s="84"/>
      <c r="AM182" s="84"/>
      <c r="AN182" s="84"/>
      <c r="AO182" s="84"/>
      <c r="AP182" s="84"/>
    </row>
    <row r="183" spans="1:42" s="13" customFormat="1" x14ac:dyDescent="0.2">
      <c r="A183" s="80"/>
      <c r="B183" s="83"/>
      <c r="AC183" s="82"/>
      <c r="AD183" s="83"/>
      <c r="AE183" s="83"/>
      <c r="AF183" s="83"/>
      <c r="AG183" s="83"/>
      <c r="AH183" s="83"/>
      <c r="AI183" s="82"/>
      <c r="AJ183" s="83"/>
      <c r="AK183" s="84"/>
      <c r="AL183" s="84"/>
      <c r="AM183" s="84"/>
      <c r="AN183" s="84"/>
      <c r="AO183" s="84"/>
      <c r="AP183" s="84"/>
    </row>
    <row r="184" spans="1:42" s="13" customFormat="1" x14ac:dyDescent="0.2">
      <c r="A184" s="80"/>
      <c r="B184" s="83"/>
      <c r="AC184" s="82"/>
      <c r="AD184" s="83"/>
      <c r="AE184" s="83"/>
      <c r="AF184" s="83"/>
      <c r="AG184" s="83"/>
      <c r="AH184" s="83"/>
      <c r="AI184" s="82"/>
      <c r="AJ184" s="83"/>
      <c r="AK184" s="84"/>
      <c r="AL184" s="84"/>
      <c r="AM184" s="84"/>
      <c r="AN184" s="84"/>
      <c r="AO184" s="84"/>
      <c r="AP184" s="84"/>
    </row>
    <row r="185" spans="1:42" s="13" customFormat="1" x14ac:dyDescent="0.2">
      <c r="A185" s="80"/>
      <c r="B185" s="83"/>
      <c r="AC185" s="82"/>
      <c r="AD185" s="83"/>
      <c r="AE185" s="83"/>
      <c r="AF185" s="83"/>
      <c r="AG185" s="83"/>
      <c r="AH185" s="83"/>
      <c r="AI185" s="82"/>
      <c r="AJ185" s="83"/>
      <c r="AK185" s="84"/>
      <c r="AL185" s="84"/>
      <c r="AM185" s="84"/>
      <c r="AN185" s="84"/>
      <c r="AO185" s="84"/>
      <c r="AP185" s="84"/>
    </row>
    <row r="186" spans="1:42" s="13" customFormat="1" x14ac:dyDescent="0.2">
      <c r="A186" s="80"/>
      <c r="B186" s="83"/>
      <c r="AC186" s="82"/>
      <c r="AD186" s="83"/>
      <c r="AE186" s="83"/>
      <c r="AF186" s="83"/>
      <c r="AG186" s="83"/>
      <c r="AH186" s="83"/>
      <c r="AI186" s="82"/>
      <c r="AJ186" s="83"/>
      <c r="AK186" s="84"/>
      <c r="AL186" s="84"/>
      <c r="AM186" s="84"/>
      <c r="AN186" s="84"/>
      <c r="AO186" s="84"/>
      <c r="AP186" s="84"/>
    </row>
  </sheetData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.140625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iron&amp;steel</vt:lpstr>
      <vt:lpstr>Blad2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Miet D'heer</dc:creator>
  <cp:lastModifiedBy>Miet D'heer</cp:lastModifiedBy>
  <dcterms:created xsi:type="dcterms:W3CDTF">2018-08-07T13:44:53Z</dcterms:created>
  <dcterms:modified xsi:type="dcterms:W3CDTF">2019-03-07T16:01:58Z</dcterms:modified>
</cp:coreProperties>
</file>